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779" firstSheet="10" activeTab="17"/>
  </bookViews>
  <sheets>
    <sheet name="Entry" sheetId="1" r:id="rId1"/>
    <sheet name="Day 1" sheetId="2" r:id="rId2"/>
    <sheet name="Day 2" sheetId="3" r:id="rId3"/>
    <sheet name="Day 3" sheetId="4" r:id="rId4"/>
    <sheet name="Day 4" sheetId="5" r:id="rId5"/>
    <sheet name="Day 4 Totals" sheetId="6" r:id="rId6"/>
    <sheet name="Day 5" sheetId="7" r:id="rId7"/>
    <sheet name="Day 5 Totals" sheetId="8" r:id="rId8"/>
    <sheet name="Day 6" sheetId="9" r:id="rId9"/>
    <sheet name="Day 6 Totals" sheetId="10" r:id="rId10"/>
    <sheet name="Day 7" sheetId="11" r:id="rId11"/>
    <sheet name="Day 7 Totals" sheetId="12" r:id="rId12"/>
    <sheet name="Day 8" sheetId="13" r:id="rId13"/>
    <sheet name="Day 8 Totals" sheetId="14" r:id="rId14"/>
    <sheet name="Day 9" sheetId="15" r:id="rId15"/>
    <sheet name="Day 9 Totals" sheetId="16" r:id="rId16"/>
    <sheet name="Overall by number" sheetId="17" r:id="rId17"/>
    <sheet name="Overall by place" sheetId="18" r:id="rId18"/>
    <sheet name="Class scores" sheetId="19" r:id="rId19"/>
    <sheet name="Class info" sheetId="20" r:id="rId20"/>
    <sheet name="Teams" sheetId="21" r:id="rId21"/>
  </sheets>
  <definedNames>
    <definedName name="_xlnm.Print_Area" localSheetId="19">'Class info'!$A:$B</definedName>
    <definedName name="_xlnm.Print_Area" localSheetId="18">'Class scores'!$A$1:$G$57</definedName>
    <definedName name="_xlnm.Print_Area" localSheetId="1">'Day 1'!$A$1:$AU$62</definedName>
    <definedName name="_xlnm.Print_Area" localSheetId="2">'Day 2'!$A$1:$AC$58</definedName>
    <definedName name="_xlnm.Print_Area" localSheetId="3">'Day 3'!$A$1:$AC$58</definedName>
    <definedName name="_xlnm.Print_Area" localSheetId="5">'Day 4 Totals'!$A$1:$S$58</definedName>
    <definedName name="_xlnm.Print_Area" localSheetId="6">'Day 5'!$A$1:$R$60</definedName>
    <definedName name="_xlnm.Print_Area" localSheetId="7">'Day 5 Totals'!$A$1:$L$58</definedName>
    <definedName name="_xlnm.Print_Area" localSheetId="8">'Day 6'!$A$1:$X$57</definedName>
    <definedName name="_xlnm.Print_Area" localSheetId="9">'Day 6 Totals'!$A$1:$M$59</definedName>
    <definedName name="_xlnm.Print_Area" localSheetId="11">'Day 7 Totals'!$A$1:$N$61</definedName>
    <definedName name="_xlnm.Print_Area" localSheetId="12">'Day 8'!$A$1:$R$58</definedName>
    <definedName name="_xlnm.Print_Area" localSheetId="13">'Day 8 Totals'!$A$1:$O$57</definedName>
    <definedName name="_xlnm.Print_Area" localSheetId="15">'Day 9 Totals'!$A$1:$Q$53</definedName>
    <definedName name="_xlnm.Print_Area" localSheetId="16">'Overall by number'!$A$1:$H$53</definedName>
    <definedName name="_xlnm.Print_Area" localSheetId="17">'Overall by place'!$A$1:$H$44</definedName>
    <definedName name="_xlnm.Print_Area" localSheetId="20">'Teams'!$A$1:$L$26</definedName>
    <definedName name="_xlnm.Print_Titles" localSheetId="1">'Day 1'!$1:$3</definedName>
    <definedName name="_xlnm.Print_Titles" localSheetId="2">'Day 2'!$1:$3</definedName>
    <definedName name="_xlnm.Print_Titles" localSheetId="3">'Day 3'!$1:$3</definedName>
    <definedName name="_xlnm.Print_Titles" localSheetId="7">'Day 5 Totals'!$1:$2</definedName>
    <definedName name="_xlnm.Print_Titles" localSheetId="9">'Day 6 Totals'!$1:$2</definedName>
    <definedName name="_xlnm.Print_Titles" localSheetId="11">'Day 7 Totals'!$1:$2</definedName>
    <definedName name="_xlnm.Print_Titles" localSheetId="12">'Day 8'!$1:$3</definedName>
    <definedName name="_xlnm.Print_Titles" localSheetId="13">'Day 8 Totals'!$1:$2</definedName>
    <definedName name="_xlnm.Print_Titles" localSheetId="14">'Day 9'!$1:$3</definedName>
    <definedName name="_xlnm.Print_Titles" localSheetId="15">'Day 9 Totals'!$1:$2</definedName>
  </definedNames>
  <calcPr fullCalcOnLoad="1"/>
</workbook>
</file>

<file path=xl/sharedStrings.xml><?xml version="1.0" encoding="utf-8"?>
<sst xmlns="http://schemas.openxmlformats.org/spreadsheetml/2006/main" count="3548" uniqueCount="289">
  <si>
    <t>Car #</t>
  </si>
  <si>
    <t>TOTAL</t>
  </si>
  <si>
    <t>POINTS</t>
  </si>
  <si>
    <t>E/L</t>
  </si>
  <si>
    <t>POS'N</t>
  </si>
  <si>
    <t>Driver</t>
  </si>
  <si>
    <t>Vehicle</t>
  </si>
  <si>
    <t>Class</t>
  </si>
  <si>
    <t>OA</t>
  </si>
  <si>
    <t>#</t>
  </si>
  <si>
    <t>CLASS</t>
  </si>
  <si>
    <t>C/D Last</t>
  </si>
  <si>
    <t>NAV</t>
  </si>
  <si>
    <t>control no.</t>
  </si>
  <si>
    <t>control mi.</t>
  </si>
  <si>
    <t>McKinnon</t>
  </si>
  <si>
    <t>TSD</t>
  </si>
  <si>
    <t>SOP</t>
  </si>
  <si>
    <t>DAY 1</t>
  </si>
  <si>
    <t>TSD PTS</t>
  </si>
  <si>
    <t>DAY 9</t>
  </si>
  <si>
    <t>Maximum penalty at any one control =  60 points; maximum per one TSD = 200 points</t>
  </si>
  <si>
    <t>Drop</t>
  </si>
  <si>
    <t>Team</t>
  </si>
  <si>
    <t>Arctic Challengers</t>
  </si>
  <si>
    <t>TEAM</t>
  </si>
  <si>
    <t>?</t>
  </si>
  <si>
    <t>DROP</t>
  </si>
  <si>
    <t>CAR</t>
  </si>
  <si>
    <t>Team Factor</t>
  </si>
  <si>
    <t>SCORE</t>
  </si>
  <si>
    <t>Indiv Factor</t>
  </si>
  <si>
    <t>Score</t>
  </si>
  <si>
    <t>Entrant</t>
  </si>
  <si>
    <t>class win</t>
  </si>
  <si>
    <t>DAY 6</t>
  </si>
  <si>
    <t>Subaru</t>
  </si>
  <si>
    <t>BMW</t>
  </si>
  <si>
    <t>Porsche</t>
  </si>
  <si>
    <t>Ford</t>
  </si>
  <si>
    <t>Jeep</t>
  </si>
  <si>
    <t>Car</t>
  </si>
  <si>
    <t>Wade</t>
  </si>
  <si>
    <t>Corbett</t>
  </si>
  <si>
    <t>Toyota</t>
  </si>
  <si>
    <t>CLASSES</t>
  </si>
  <si>
    <t>AWARDS</t>
  </si>
  <si>
    <t>DAY 2</t>
  </si>
  <si>
    <t>DAY 7</t>
  </si>
  <si>
    <t>L</t>
  </si>
  <si>
    <t>NUMBERS IN YELLOW = DROPPED SCORE</t>
  </si>
  <si>
    <t>Other day columns are hidden</t>
  </si>
  <si>
    <t>PLEASE REVIEW ALL ENTRY INFORMATION - SPELLING, VEHICLE, CLASS. MAKE ANY CORRECTIONS BELOW</t>
  </si>
  <si>
    <t>IF YOU WOULD LIKE TO SWITCH TO TOURING CLASS, PLEASE NOTE BELOW.</t>
  </si>
  <si>
    <t>IF YOU'RE ON A TEAM, PLEASE WRITE TEAM NAME, AND TEAM CAR #'S BELOW.</t>
  </si>
  <si>
    <t>DAY 1-4</t>
  </si>
  <si>
    <t>PLACE</t>
  </si>
  <si>
    <t>DNF</t>
  </si>
  <si>
    <t>DAY</t>
  </si>
  <si>
    <t>CONGRATULATIONS TO ALL COMPETITORS!</t>
  </si>
  <si>
    <t>Final position</t>
  </si>
  <si>
    <t>Overall</t>
  </si>
  <si>
    <t>Awards summary (partial)</t>
  </si>
  <si>
    <t xml:space="preserve">Car </t>
  </si>
  <si>
    <t>DRIVER</t>
  </si>
  <si>
    <t>VEHICLE</t>
  </si>
  <si>
    <t>Adams</t>
  </si>
  <si>
    <t>Cole</t>
  </si>
  <si>
    <t>Blackie</t>
  </si>
  <si>
    <t>Hines</t>
  </si>
  <si>
    <t>Cramer</t>
  </si>
  <si>
    <t>Riddell</t>
  </si>
  <si>
    <t>Hayslip</t>
  </si>
  <si>
    <t>Pyck</t>
  </si>
  <si>
    <t>Cairns</t>
  </si>
  <si>
    <t>Cook</t>
  </si>
  <si>
    <t>Holdaway</t>
  </si>
  <si>
    <t>Higgs</t>
  </si>
  <si>
    <t>Friend</t>
  </si>
  <si>
    <t>Li</t>
  </si>
  <si>
    <t>Pollock</t>
  </si>
  <si>
    <t>Neff</t>
  </si>
  <si>
    <t>Koon</t>
  </si>
  <si>
    <t>O'Leary</t>
  </si>
  <si>
    <t>Wacker</t>
  </si>
  <si>
    <t>Eisleben</t>
  </si>
  <si>
    <t>Theriault</t>
  </si>
  <si>
    <t>Alley</t>
  </si>
  <si>
    <t>Holcomb</t>
  </si>
  <si>
    <t>Rutherford</t>
  </si>
  <si>
    <t>Sorenson</t>
  </si>
  <si>
    <t>Toney</t>
  </si>
  <si>
    <t>Guthrie</t>
  </si>
  <si>
    <t>Van Wyck</t>
  </si>
  <si>
    <t>Beckers</t>
  </si>
  <si>
    <t>Nash</t>
  </si>
  <si>
    <t>Smoljan</t>
  </si>
  <si>
    <t>Degarate</t>
  </si>
  <si>
    <t>Esen</t>
  </si>
  <si>
    <t>Anderson</t>
  </si>
  <si>
    <t>Johnson</t>
  </si>
  <si>
    <t>Tynes</t>
  </si>
  <si>
    <t>Sailor</t>
  </si>
  <si>
    <t>Walkker</t>
  </si>
  <si>
    <t>Martynov</t>
  </si>
  <si>
    <t>Mackey</t>
  </si>
  <si>
    <t>Shirley</t>
  </si>
  <si>
    <t>Thompson</t>
  </si>
  <si>
    <t>Bonaime</t>
  </si>
  <si>
    <t>Moghaddam</t>
  </si>
  <si>
    <t>Zimmerman</t>
  </si>
  <si>
    <t>Kriesen</t>
  </si>
  <si>
    <t>Nelson</t>
  </si>
  <si>
    <t>Pettersson</t>
  </si>
  <si>
    <t>Thomas</t>
  </si>
  <si>
    <t>Boyd</t>
  </si>
  <si>
    <t>Holland</t>
  </si>
  <si>
    <t>Perkins</t>
  </si>
  <si>
    <t>Bonkoski</t>
  </si>
  <si>
    <t>Pickles</t>
  </si>
  <si>
    <t>PHANTOM</t>
  </si>
  <si>
    <t>3MAB/ 7.0</t>
  </si>
  <si>
    <t>3MBB/ 12.3</t>
  </si>
  <si>
    <t>3MC/  19.3</t>
  </si>
  <si>
    <t>3ME/  39.6</t>
  </si>
  <si>
    <t>3MF/  40.8</t>
  </si>
  <si>
    <t>E</t>
  </si>
  <si>
    <t>Reese</t>
  </si>
  <si>
    <t>--</t>
  </si>
  <si>
    <t>Control name code -- 2 = Day 2, E=11% Grade, B=Blackwater</t>
  </si>
  <si>
    <t>2BAB/  1.3</t>
  </si>
  <si>
    <t>2BBX/ 3.0</t>
  </si>
  <si>
    <t>2BBd/ 9.9</t>
  </si>
  <si>
    <t>2BXX/ 16.2</t>
  </si>
  <si>
    <t>3BAA/ 1.6</t>
  </si>
  <si>
    <t>3AB/ 4.05</t>
  </si>
  <si>
    <t>3BB/  9.0</t>
  </si>
  <si>
    <t>3BC/  13.5</t>
  </si>
  <si>
    <t>3BCC/ 14.6</t>
  </si>
  <si>
    <t>2EA/  1.3</t>
  </si>
  <si>
    <t>2EB/  7.6</t>
  </si>
  <si>
    <t>2EC/  8.7</t>
  </si>
  <si>
    <t>2ECC/ 10.9</t>
  </si>
  <si>
    <t>2EG/ 17.5</t>
  </si>
  <si>
    <t>2BCx/ 5.6</t>
  </si>
  <si>
    <t>Control name code -- 3 = Day 3, E=Mitten  B=Bear Glacier</t>
  </si>
  <si>
    <t>Control name code -- 1 = Day 1, B=Bow Chuck, S=Soda Creek</t>
  </si>
  <si>
    <t>1B1/4.5</t>
  </si>
  <si>
    <t>1B2/5.1</t>
  </si>
  <si>
    <t>1B3/6.9</t>
  </si>
  <si>
    <t>1B4/7.2</t>
  </si>
  <si>
    <t>1B5/8.5</t>
  </si>
  <si>
    <t>1B7/10.5</t>
  </si>
  <si>
    <t>1B8/12.9</t>
  </si>
  <si>
    <t>1B9/14.7</t>
  </si>
  <si>
    <t>4WA/   .4</t>
  </si>
  <si>
    <t>4WB/  1.3</t>
  </si>
  <si>
    <t>4WD/  2.5</t>
  </si>
  <si>
    <t>4WF/  4.5</t>
  </si>
  <si>
    <t>4WG/  5.0</t>
  </si>
  <si>
    <t>Control name code -- 4 = Day 4, W = Watson Lake</t>
  </si>
  <si>
    <t>1ST1/ 3.1</t>
  </si>
  <si>
    <t>1ST2/ 3.2</t>
  </si>
  <si>
    <t>1SA/ 6.3</t>
  </si>
  <si>
    <t>1SB3/ 13.0</t>
  </si>
  <si>
    <t>1SC/ 13.3</t>
  </si>
  <si>
    <t>1SDS/ 15.7</t>
  </si>
  <si>
    <t>DAY 3</t>
  </si>
  <si>
    <t>DAY 4</t>
  </si>
  <si>
    <t>Putnam/Schneider</t>
  </si>
  <si>
    <t>Cramer/Handow</t>
  </si>
  <si>
    <t>Landaker/O'Leary</t>
  </si>
  <si>
    <t>Danylo/Steel</t>
  </si>
  <si>
    <t>5F3/   4.0</t>
  </si>
  <si>
    <t>5F2/   7.6</t>
  </si>
  <si>
    <t>5F5/   8.5</t>
  </si>
  <si>
    <t>5F5B/ 1.1</t>
  </si>
  <si>
    <t>5F3B/ 4.3</t>
  </si>
  <si>
    <t>5F2B/ 7.6</t>
  </si>
  <si>
    <t>Control name code -- 5 = Day 5, F = Fish Lake</t>
  </si>
  <si>
    <t>18 bikes did South Canol Remote Camp; all scored with 0</t>
  </si>
  <si>
    <t>DAY 5</t>
  </si>
  <si>
    <t>DAY 1-5</t>
  </si>
  <si>
    <t>Biggers</t>
  </si>
  <si>
    <t>Control name code -- 6 = Day 6, TW=Top of the World  TK=Tok Junction</t>
  </si>
  <si>
    <t>6TWB/  2.2</t>
  </si>
  <si>
    <t>6TWC/ 5.7</t>
  </si>
  <si>
    <t>6TWD/ 8.6</t>
  </si>
  <si>
    <t>TOURING</t>
  </si>
  <si>
    <t>DAY 1-6</t>
  </si>
  <si>
    <t>TOUR</t>
  </si>
  <si>
    <t>DAY 8</t>
  </si>
  <si>
    <t>DAY 1-8</t>
  </si>
  <si>
    <t>DAY 1-9</t>
  </si>
  <si>
    <t>DAY 1-7</t>
  </si>
  <si>
    <t>Control name code -- 7 = Day 7, E=Edgerton</t>
  </si>
  <si>
    <t>S</t>
  </si>
  <si>
    <t>*Day 5 corrected to reflect cars #3, 20, &amp; 21 to Arctic Circle*</t>
  </si>
  <si>
    <t>6TKBB/ 1.7</t>
  </si>
  <si>
    <t>6TKD/ 3.8</t>
  </si>
  <si>
    <t>6TKG/ 5.3</t>
  </si>
  <si>
    <t>6TKC/ 7.2</t>
  </si>
  <si>
    <t>36KH/ 8.7</t>
  </si>
  <si>
    <t>7EA/  11.6</t>
  </si>
  <si>
    <t>7EAC/  14.1</t>
  </si>
  <si>
    <t>7EC/  17.6</t>
  </si>
  <si>
    <t>7ED/  18.2</t>
  </si>
  <si>
    <t>7EE/  22.6</t>
  </si>
  <si>
    <t>7ED1/  18.8</t>
  </si>
  <si>
    <t>8V3/   3.3</t>
  </si>
  <si>
    <t>8V6/   6.1</t>
  </si>
  <si>
    <t>II SOP</t>
  </si>
  <si>
    <t>H60</t>
  </si>
  <si>
    <t>II</t>
  </si>
  <si>
    <t>I SOP</t>
  </si>
  <si>
    <t>8V8/  14.7</t>
  </si>
  <si>
    <t>IV SOP</t>
  </si>
  <si>
    <t>8V5/   4.7</t>
  </si>
  <si>
    <t>8V7/   9.8</t>
  </si>
  <si>
    <t>IV</t>
  </si>
  <si>
    <t>#2 McKinnon/Putnam/Schneider</t>
  </si>
  <si>
    <t>Lancia</t>
  </si>
  <si>
    <t>Triumph</t>
  </si>
  <si>
    <t>Chevy</t>
  </si>
  <si>
    <t>Austin</t>
  </si>
  <si>
    <t>Leyland</t>
  </si>
  <si>
    <t>Mini</t>
  </si>
  <si>
    <t>GMC</t>
  </si>
  <si>
    <t>Lexus</t>
  </si>
  <si>
    <t>Mercury</t>
  </si>
  <si>
    <t>Shelby</t>
  </si>
  <si>
    <t>Dodge</t>
  </si>
  <si>
    <t>KTM</t>
  </si>
  <si>
    <t>Suzuki</t>
  </si>
  <si>
    <t>Kawasaki</t>
  </si>
  <si>
    <t>Moto Guzzi</t>
  </si>
  <si>
    <t>Husqvarna</t>
  </si>
  <si>
    <t>Honda</t>
  </si>
  <si>
    <t>Yamaha</t>
  </si>
  <si>
    <t>#10 Hayslip/Kriesen</t>
  </si>
  <si>
    <t>#31 Alley</t>
  </si>
  <si>
    <t>Control name code -- 8 = Day 8, V = Valdez</t>
  </si>
  <si>
    <t>9C2/   1.6</t>
  </si>
  <si>
    <t>9CA/  3.9</t>
  </si>
  <si>
    <t>9CB/  5.4</t>
  </si>
  <si>
    <t>9CD/  7.7</t>
  </si>
  <si>
    <t>9CF/  8.6</t>
  </si>
  <si>
    <t>Control name code -- 9 = Day 9, C = Chena Ridge</t>
  </si>
  <si>
    <t>LL</t>
  </si>
  <si>
    <t>Fresh Air Rally Team</t>
  </si>
  <si>
    <t>#5 Cole/Corbett</t>
  </si>
  <si>
    <t>#6 Blackie/Blackie</t>
  </si>
  <si>
    <t>#37 Sorenson</t>
  </si>
  <si>
    <t>III SOP</t>
  </si>
  <si>
    <t>Chena</t>
  </si>
  <si>
    <t>Xtreme</t>
  </si>
  <si>
    <t>Day 9</t>
  </si>
  <si>
    <t>drop</t>
  </si>
  <si>
    <t>H80</t>
  </si>
  <si>
    <t>H70</t>
  </si>
  <si>
    <t>III</t>
  </si>
  <si>
    <t>I</t>
  </si>
  <si>
    <t>POSN</t>
  </si>
  <si>
    <t>Dempster</t>
  </si>
  <si>
    <t>best previous</t>
  </si>
  <si>
    <t>These are offered, entrants must declare one by August 20:</t>
  </si>
  <si>
    <r>
      <t>Class I</t>
    </r>
    <r>
      <rPr>
        <sz val="10"/>
        <color indexed="8"/>
        <rFont val="Arial"/>
        <family val="0"/>
      </rPr>
      <t xml:space="preserve"> - Passenger cars.  Unlimited navigational equipment.</t>
    </r>
  </si>
  <si>
    <r>
      <t>Class I SOP</t>
    </r>
    <r>
      <rPr>
        <sz val="10"/>
        <color indexed="8"/>
        <rFont val="Arial"/>
        <family val="0"/>
      </rPr>
      <t xml:space="preserve"> - Passenger cars.  SOP equipment..</t>
    </r>
  </si>
  <si>
    <r>
      <t xml:space="preserve">Class II </t>
    </r>
    <r>
      <rPr>
        <sz val="10"/>
        <color indexed="8"/>
        <rFont val="Arial"/>
        <family val="0"/>
      </rPr>
      <t>- Trucks and sport/utility, sports/activity vehicles.  Unlimited navigational equipment.</t>
    </r>
  </si>
  <si>
    <r>
      <t xml:space="preserve">Class II SOP </t>
    </r>
    <r>
      <rPr>
        <sz val="10"/>
        <color indexed="8"/>
        <rFont val="Arial"/>
        <family val="0"/>
      </rPr>
      <t>- Trucks and sport/utility, sports/activity vehicles.  SOP equipment.</t>
    </r>
  </si>
  <si>
    <r>
      <t>Class III</t>
    </r>
    <r>
      <rPr>
        <sz val="10"/>
        <color indexed="8"/>
        <rFont val="Arial"/>
        <family val="0"/>
      </rPr>
      <t xml:space="preserve"> - Motorcycles 700 cc and under.  Unlimited navigational equipment.</t>
    </r>
  </si>
  <si>
    <r>
      <t>Class III SOP</t>
    </r>
    <r>
      <rPr>
        <sz val="10"/>
        <color indexed="8"/>
        <rFont val="Arial"/>
        <family val="0"/>
      </rPr>
      <t xml:space="preserve"> - Motorcycles 700 cc and under.  SOP equipment</t>
    </r>
  </si>
  <si>
    <r>
      <t xml:space="preserve">Class IV </t>
    </r>
    <r>
      <rPr>
        <sz val="10"/>
        <color indexed="8"/>
        <rFont val="Arial"/>
        <family val="0"/>
      </rPr>
      <t>- Motorcycles over 700 cc.  Unlimited navigational equipment.</t>
    </r>
  </si>
  <si>
    <r>
      <t xml:space="preserve">Class IV SOP </t>
    </r>
    <r>
      <rPr>
        <sz val="10"/>
        <color indexed="8"/>
        <rFont val="Arial"/>
        <family val="0"/>
      </rPr>
      <t>- Motorcycles over 700 cc.  SOP equipment.</t>
    </r>
  </si>
  <si>
    <r>
      <t>Adventure Touring</t>
    </r>
    <r>
      <rPr>
        <sz val="10"/>
        <color indexed="8"/>
        <rFont val="Arial"/>
        <family val="0"/>
      </rPr>
      <t xml:space="preserve"> - Will not be scored but will adhere to the same basic route &amp; schedule as other teams.</t>
    </r>
  </si>
  <si>
    <t>Equipment notes:</t>
  </si>
  <si>
    <r>
      <t xml:space="preserve"> * </t>
    </r>
    <r>
      <rPr>
        <b/>
        <sz val="10"/>
        <color indexed="8"/>
        <rFont val="Arial"/>
        <family val="0"/>
      </rPr>
      <t>SOP</t>
    </r>
    <r>
      <rPr>
        <sz val="10"/>
        <color indexed="8"/>
        <rFont val="Arial"/>
        <family val="0"/>
      </rPr>
      <t xml:space="preserve"> is defined as OEM odometer plus a slide rule, Stevens wheel, and calculator. Rally tables are allowed, but computers (laptop, tablet, notebook, iPad, etc), and Curta calculators are NOT.</t>
    </r>
  </si>
  <si>
    <r>
      <t xml:space="preserve"> * </t>
    </r>
    <r>
      <rPr>
        <b/>
        <sz val="10"/>
        <color indexed="8"/>
        <rFont val="Arial"/>
        <family val="0"/>
      </rPr>
      <t>Historic</t>
    </r>
    <r>
      <rPr>
        <sz val="10"/>
        <color indexed="8"/>
        <rFont val="Arial"/>
        <family val="0"/>
      </rPr>
      <t xml:space="preserve"> equipment includes SOP items plus mechanical odometers like Halda Tripmaster &amp; Twinmaster, and "Class B" or "Pro" electronic tripmeters such as Alfa Pro, Timewise 526B or 547B, Brantz Retrotrip 2; Brantz International 1 &amp; 2 Classic; and Terratrip 1, 101+ and 202 with </t>
    </r>
    <r>
      <rPr>
        <b/>
        <sz val="10"/>
        <color indexed="8"/>
        <rFont val="Arial"/>
        <family val="0"/>
      </rPr>
      <t xml:space="preserve">no </t>
    </r>
    <r>
      <rPr>
        <sz val="10"/>
        <color indexed="8"/>
        <rFont val="Arial"/>
        <family val="0"/>
      </rPr>
      <t>calculating function and no remote display.  "Class A" rally computers are specifically forbidden, but odometers may include a digital clock.  As a tribute to long history, Halda Speedpilots and Curta calculators are allowed.</t>
    </r>
  </si>
  <si>
    <t> * Cycles are allowed to relocate OEM instruments as needed, and add a "Speedo Healer" device for error correction.</t>
  </si>
  <si>
    <r>
      <t>Arctic Award:</t>
    </r>
    <r>
      <rPr>
        <sz val="10"/>
        <color indexed="8"/>
        <rFont val="Arial"/>
        <family val="0"/>
      </rPr>
      <t>  To entrants completing 100% of the route, including all extreme controls.</t>
    </r>
  </si>
  <si>
    <r>
      <t>"Go Farther" Award:</t>
    </r>
    <r>
      <rPr>
        <sz val="10"/>
        <color indexed="8"/>
        <rFont val="Arial"/>
        <family val="0"/>
      </rPr>
      <t>  Perpetual award sponsored by Isuzu, for teams best exemplifying the spirit of their "Go Farther" slogan.</t>
    </r>
  </si>
  <si>
    <r>
      <t>Team Award:</t>
    </r>
    <r>
      <rPr>
        <sz val="10"/>
        <color indexed="8"/>
        <rFont val="Arial"/>
        <family val="0"/>
      </rPr>
      <t xml:space="preserve">  A Team is defined as three to five entries, including at least </t>
    </r>
    <r>
      <rPr>
        <b/>
        <i/>
        <sz val="10"/>
        <color indexed="8"/>
        <rFont val="Arial"/>
        <family val="0"/>
      </rPr>
      <t xml:space="preserve">one auto, one cycle, and </t>
    </r>
    <r>
      <rPr>
        <sz val="10"/>
        <color indexed="8"/>
        <rFont val="Arial"/>
        <family val="0"/>
      </rPr>
      <t>one "rookie" vehicle (where</t>
    </r>
    <r>
      <rPr>
        <b/>
        <sz val="10"/>
        <color indexed="8"/>
        <rFont val="Arial"/>
        <family val="0"/>
      </rPr>
      <t xml:space="preserve"> no</t>
    </r>
    <r>
      <rPr>
        <sz val="10"/>
        <color indexed="8"/>
        <rFont val="Arial"/>
        <family val="0"/>
      </rPr>
      <t xml:space="preserve"> occupant has run or worked an Alcan).   Each entry on a team will be given a score factor, which is the ratio of their score to the winning score in their class. The winning team will be the one with the lowest average score factor.  Teams must be declared by 8pm August 20.</t>
    </r>
  </si>
  <si>
    <t>Final place</t>
  </si>
  <si>
    <r>
      <t>Historic</t>
    </r>
    <r>
      <rPr>
        <sz val="10"/>
        <color indexed="8"/>
        <rFont val="Arial"/>
        <family val="0"/>
      </rPr>
      <t xml:space="preserve"> - 1986 and older autos, limited to SOP &amp; Historic equipment.  Later models are allowed if same body as 1986. </t>
    </r>
    <r>
      <rPr>
        <i/>
        <sz val="10"/>
        <rFont val="Arial"/>
        <family val="0"/>
      </rPr>
      <t xml:space="preserve"> This includes E30 (1982-1991) BMW  and C3 (1984-1991) Audi, but not B3 (1988+) Audi or B4 (1989+) Subaru. </t>
    </r>
    <r>
      <rPr>
        <sz val="10"/>
        <color indexed="8"/>
        <rFont val="Arial"/>
        <family val="0"/>
      </rPr>
      <t xml:space="preserve"> </t>
    </r>
    <r>
      <rPr>
        <b/>
        <sz val="10"/>
        <color indexed="8"/>
        <rFont val="Arial"/>
        <family val="0"/>
      </rPr>
      <t>Historic classes</t>
    </r>
    <r>
      <rPr>
        <sz val="10"/>
        <color indexed="8"/>
        <rFont val="Arial"/>
        <family val="0"/>
      </rPr>
      <t xml:space="preserve"> are by decade</t>
    </r>
    <r>
      <rPr>
        <b/>
        <sz val="10"/>
        <color indexed="8"/>
        <rFont val="Arial"/>
        <family val="0"/>
      </rPr>
      <t>:</t>
    </r>
    <r>
      <rPr>
        <sz val="10"/>
        <color indexed="8"/>
        <rFont val="Arial"/>
        <family val="0"/>
      </rPr>
      <t xml:space="preserve"> </t>
    </r>
    <r>
      <rPr>
        <b/>
        <sz val="10"/>
        <color indexed="8"/>
        <rFont val="Arial"/>
        <family val="0"/>
      </rPr>
      <t>H80</t>
    </r>
    <r>
      <rPr>
        <sz val="10"/>
        <color indexed="8"/>
        <rFont val="Arial"/>
        <family val="0"/>
      </rPr>
      <t xml:space="preserve"> is 80's, </t>
    </r>
    <r>
      <rPr>
        <b/>
        <sz val="10"/>
        <color indexed="8"/>
        <rFont val="Arial"/>
        <family val="0"/>
      </rPr>
      <t xml:space="preserve">H70 </t>
    </r>
    <r>
      <rPr>
        <sz val="10"/>
        <color indexed="8"/>
        <rFont val="Arial"/>
        <family val="0"/>
      </rPr>
      <t xml:space="preserve">is 70's, </t>
    </r>
    <r>
      <rPr>
        <b/>
        <sz val="10"/>
        <color indexed="8"/>
        <rFont val="Arial"/>
        <family val="0"/>
      </rPr>
      <t>H60</t>
    </r>
    <r>
      <rPr>
        <sz val="10"/>
        <color indexed="8"/>
        <rFont val="Arial"/>
        <family val="0"/>
      </rPr>
      <t xml:space="preserve"> is 60's, and </t>
    </r>
    <r>
      <rPr>
        <b/>
        <sz val="10"/>
        <color indexed="8"/>
        <rFont val="Arial"/>
        <family val="0"/>
      </rPr>
      <t>H50</t>
    </r>
    <r>
      <rPr>
        <sz val="10"/>
        <color indexed="8"/>
        <rFont val="Arial"/>
        <family val="0"/>
      </rPr>
      <t xml:space="preserve"> is 50's.</t>
    </r>
  </si>
  <si>
    <t>Metcalf</t>
  </si>
  <si>
    <t>Codriver</t>
  </si>
  <si>
    <t>CODRIVER(S)</t>
  </si>
  <si>
    <t>Total</t>
  </si>
  <si>
    <t>score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</si>
</sst>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ss.0"/>
    <numFmt numFmtId="165" formatCode="0.0"/>
    <numFmt numFmtId="166" formatCode="h:mm:ss\.d"/>
    <numFmt numFmtId="167" formatCode="[h]:mm:ss;@"/>
    <numFmt numFmtId="168" formatCode="&quot;Yes&quot;;&quot;Yes&quot;;&quot;No&quot;"/>
    <numFmt numFmtId="169" formatCode="&quot;True&quot;;&quot;True&quot;;&quot;False&quot;"/>
    <numFmt numFmtId="170" formatCode="&quot;On&quot;;&quot;On&quot;;&quot;Off&quot;"/>
    <numFmt numFmtId="171" formatCode="[$€-2]\ #,##0.00_);[Red]\([$€-2]\ #,##0.00\)"/>
  </numFmts>
  <fonts count="73">
    <font>
      <sz val="10"/>
      <name val="Arial"/>
      <family val="0"/>
    </font>
    <font>
      <sz val="11"/>
      <color indexed="8"/>
      <name val="Arial"/>
      <family val="2"/>
    </font>
    <font>
      <sz val="12"/>
      <name val="Arial"/>
      <family val="2"/>
    </font>
    <font>
      <sz val="12"/>
      <color indexed="8"/>
      <name val="Arial"/>
      <family val="2"/>
    </font>
    <font>
      <b/>
      <i/>
      <sz val="12"/>
      <name val="Arial"/>
      <family val="2"/>
    </font>
    <font>
      <sz val="14"/>
      <name val="Arial"/>
      <family val="2"/>
    </font>
    <font>
      <b/>
      <sz val="14"/>
      <name val="Arial"/>
      <family val="2"/>
    </font>
    <font>
      <b/>
      <sz val="10"/>
      <name val="Arial"/>
      <family val="2"/>
    </font>
    <font>
      <i/>
      <sz val="12"/>
      <name val="Arial"/>
      <family val="2"/>
    </font>
    <font>
      <b/>
      <sz val="12"/>
      <name val="Arial"/>
      <family val="2"/>
    </font>
    <font>
      <b/>
      <i/>
      <sz val="10"/>
      <name val="Arial"/>
      <family val="2"/>
    </font>
    <font>
      <sz val="11"/>
      <name val="Arial"/>
      <family val="2"/>
    </font>
    <font>
      <b/>
      <i/>
      <sz val="12"/>
      <color indexed="8"/>
      <name val="Arial"/>
      <family val="2"/>
    </font>
    <font>
      <sz val="10"/>
      <color indexed="8"/>
      <name val="Arial"/>
      <family val="2"/>
    </font>
    <font>
      <b/>
      <sz val="10"/>
      <color indexed="8"/>
      <name val="Arial"/>
      <family val="2"/>
    </font>
    <font>
      <b/>
      <i/>
      <sz val="10"/>
      <color indexed="8"/>
      <name val="Arial"/>
      <family val="2"/>
    </font>
    <font>
      <b/>
      <u val="single"/>
      <sz val="10"/>
      <name val="Arial"/>
      <family val="2"/>
    </font>
    <font>
      <b/>
      <i/>
      <sz val="11"/>
      <name val="Arial"/>
      <family val="2"/>
    </font>
    <font>
      <b/>
      <sz val="11"/>
      <name val="Arial"/>
      <family val="2"/>
    </font>
    <font>
      <i/>
      <sz val="14"/>
      <name val="Arial"/>
      <family val="2"/>
    </font>
    <font>
      <b/>
      <i/>
      <sz val="14"/>
      <name val="Arial"/>
      <family val="2"/>
    </font>
    <font>
      <sz val="14"/>
      <color indexed="8"/>
      <name val="Arial"/>
      <family val="2"/>
    </font>
    <font>
      <b/>
      <sz val="14"/>
      <color indexed="8"/>
      <name val="Arial"/>
      <family val="2"/>
    </font>
    <font>
      <b/>
      <sz val="12"/>
      <color indexed="8"/>
      <name val="Arial"/>
      <family val="2"/>
    </font>
    <font>
      <sz val="13"/>
      <color indexed="8"/>
      <name val="Arial"/>
      <family val="2"/>
    </font>
    <font>
      <sz val="13"/>
      <name val="Arial"/>
      <family val="2"/>
    </font>
    <font>
      <b/>
      <i/>
      <sz val="13"/>
      <name val="Arial"/>
      <family val="2"/>
    </font>
    <font>
      <b/>
      <sz val="13"/>
      <name val="Arial"/>
      <family val="2"/>
    </font>
    <font>
      <i/>
      <sz val="10"/>
      <name val="Arial"/>
      <family val="0"/>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b/>
      <sz val="13.5"/>
      <color indexed="8"/>
      <name val="Arial"/>
      <family val="0"/>
    </font>
    <font>
      <b/>
      <u val="single"/>
      <sz val="10"/>
      <color indexed="8"/>
      <name val="Arial"/>
      <family val="0"/>
    </font>
    <font>
      <b/>
      <u val="single"/>
      <sz val="12"/>
      <color indexed="8"/>
      <name val="Arial"/>
      <family val="2"/>
    </font>
    <font>
      <sz val="12"/>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rgb="FF000000"/>
      <name val="Arial"/>
      <family val="2"/>
    </font>
    <font>
      <b/>
      <sz val="13.5"/>
      <color rgb="FF000000"/>
      <name val="Arial"/>
      <family val="0"/>
    </font>
    <font>
      <b/>
      <u val="single"/>
      <sz val="10"/>
      <color rgb="FF000000"/>
      <name val="Arial"/>
      <family val="0"/>
    </font>
    <font>
      <sz val="10"/>
      <color rgb="FF000000"/>
      <name val="Arial"/>
      <family val="0"/>
    </font>
    <font>
      <b/>
      <u val="single"/>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thin"/>
    </border>
    <border>
      <left/>
      <right/>
      <top/>
      <bottom style="thin"/>
    </border>
    <border>
      <left/>
      <right style="thin"/>
      <top/>
      <bottom style="thin"/>
    </border>
    <border>
      <left style="thin"/>
      <right/>
      <top/>
      <bottom style="thin"/>
    </border>
    <border>
      <left/>
      <right/>
      <top style="thin"/>
      <bottom style="thin"/>
    </border>
    <border>
      <left style="medium"/>
      <right style="thin"/>
      <top style="thin"/>
      <bottom style="thin"/>
    </border>
    <border>
      <left style="thin"/>
      <right/>
      <top style="thin"/>
      <bottom style="thin"/>
    </border>
    <border>
      <left style="thin"/>
      <right style="thin"/>
      <top/>
      <bottom style="thin"/>
    </border>
    <border>
      <left style="medium"/>
      <right style="medium"/>
      <top/>
      <bottom style="thin"/>
    </border>
    <border>
      <left style="thin"/>
      <right style="medium"/>
      <top/>
      <bottom style="thin"/>
    </border>
    <border>
      <left style="medium"/>
      <right style="medium"/>
      <top style="medium"/>
      <bottom/>
    </border>
    <border>
      <left style="thin"/>
      <right style="thin"/>
      <top style="medium"/>
      <bottom/>
    </border>
    <border>
      <left style="medium"/>
      <right style="medium"/>
      <top style="thin"/>
      <bottom style="thin"/>
    </border>
    <border>
      <left style="thin"/>
      <right style="medium"/>
      <top style="medium"/>
      <bottom/>
    </border>
    <border>
      <left style="thin"/>
      <right style="medium"/>
      <top style="thin"/>
      <bottom style="thin"/>
    </border>
    <border>
      <left/>
      <right style="medium"/>
      <top/>
      <bottom/>
    </border>
    <border>
      <left style="thin"/>
      <right/>
      <top style="medium"/>
      <bottom/>
    </border>
    <border>
      <left/>
      <right/>
      <top style="medium"/>
      <bottom style="medium"/>
    </border>
    <border>
      <left style="medium"/>
      <right/>
      <top style="medium"/>
      <bottom style="medium"/>
    </border>
    <border>
      <left style="medium"/>
      <right/>
      <top style="thin"/>
      <bottom style="thin"/>
    </border>
    <border>
      <left style="medium"/>
      <right style="thin"/>
      <top style="thin"/>
      <bottom style="medium"/>
    </border>
    <border>
      <left/>
      <right style="thin"/>
      <top style="medium"/>
      <bottom/>
    </border>
    <border>
      <left/>
      <right style="thin"/>
      <top/>
      <bottom/>
    </border>
    <border>
      <left/>
      <right style="medium"/>
      <top style="medium"/>
      <bottom style="medium"/>
    </border>
    <border>
      <left/>
      <right style="medium"/>
      <top style="medium"/>
      <bottom/>
    </border>
    <border>
      <left/>
      <right/>
      <top/>
      <bottom style="medium"/>
    </border>
    <border>
      <left/>
      <right style="medium"/>
      <top/>
      <bottom style="medium"/>
    </border>
    <border>
      <left style="medium"/>
      <right/>
      <top/>
      <bottom style="medium"/>
    </border>
    <border>
      <left style="medium"/>
      <right style="thin"/>
      <top/>
      <bottom style="thin"/>
    </border>
    <border>
      <left/>
      <right style="thin"/>
      <top style="thin"/>
      <bottom style="thin"/>
    </border>
    <border>
      <left/>
      <right/>
      <top style="thin"/>
      <bottom/>
    </border>
    <border>
      <left style="medium"/>
      <right style="medium"/>
      <top style="thin"/>
      <bottom style="medium"/>
    </border>
    <border>
      <left style="thin"/>
      <right style="thin"/>
      <top/>
      <bottom/>
    </border>
    <border>
      <left style="medium"/>
      <right/>
      <top style="thin"/>
      <bottom style="thick"/>
    </border>
    <border>
      <left style="medium"/>
      <right style="thin"/>
      <top style="thin"/>
      <bottom style="thick"/>
    </border>
    <border>
      <left/>
      <right/>
      <top/>
      <bottom style="thick"/>
    </border>
    <border>
      <left style="medium"/>
      <right style="medium"/>
      <top style="thin"/>
      <bottom style="thick"/>
    </border>
    <border>
      <left style="thin"/>
      <right style="thin"/>
      <top style="thin"/>
      <bottom style="thick"/>
    </border>
    <border>
      <left style="thin"/>
      <right/>
      <top style="thin"/>
      <bottom style="thick"/>
    </border>
    <border>
      <left/>
      <right style="thin"/>
      <top style="thin"/>
      <bottom style="thick"/>
    </border>
    <border>
      <left style="thin"/>
      <right style="medium"/>
      <top style="thin"/>
      <bottom style="thick"/>
    </border>
    <border>
      <left/>
      <right/>
      <top style="thin"/>
      <bottom style="thick"/>
    </border>
    <border>
      <left/>
      <right style="medium"/>
      <top style="thin"/>
      <bottom style="thin"/>
    </border>
    <border>
      <left/>
      <right style="medium"/>
      <top style="thick"/>
      <bottom style="thin"/>
    </border>
    <border>
      <left style="medium"/>
      <right style="medium"/>
      <top style="thick"/>
      <bottom style="thin"/>
    </border>
    <border>
      <left style="medium"/>
      <right style="medium"/>
      <top/>
      <bottom style="medium"/>
    </border>
    <border>
      <left style="medium"/>
      <right/>
      <top/>
      <bottom style="double"/>
    </border>
    <border>
      <left/>
      <right/>
      <top/>
      <bottom style="double"/>
    </border>
    <border>
      <left style="medium"/>
      <right style="medium"/>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style="medium"/>
      <bottom style="double"/>
    </border>
    <border>
      <left/>
      <right/>
      <top style="medium"/>
      <bottom style="double"/>
    </border>
    <border>
      <left/>
      <right style="medium"/>
      <top style="medium"/>
      <bottom style="double"/>
    </border>
    <border>
      <left style="thin"/>
      <right/>
      <top/>
      <bottom style="double"/>
    </border>
    <border>
      <left style="thin"/>
      <right style="thin"/>
      <top/>
      <bottom style="double"/>
    </border>
    <border>
      <left/>
      <right style="thin"/>
      <top/>
      <bottom style="double"/>
    </border>
    <border>
      <left style="thin"/>
      <right/>
      <top style="thin"/>
      <bottom/>
    </border>
    <border>
      <left style="medium"/>
      <right/>
      <top style="thin"/>
      <bottom/>
    </border>
    <border>
      <left style="medium"/>
      <right style="medium"/>
      <top style="thin"/>
      <bottom/>
    </border>
    <border>
      <left style="medium"/>
      <right style="thin"/>
      <top style="thin"/>
      <bottom/>
    </border>
    <border>
      <left style="thin"/>
      <right/>
      <top style="thin"/>
      <bottom style="double"/>
    </border>
    <border>
      <left style="medium"/>
      <right/>
      <top style="thin"/>
      <bottom style="double"/>
    </border>
    <border>
      <left/>
      <right/>
      <top style="thin"/>
      <bottom style="double"/>
    </border>
    <border>
      <left style="medium"/>
      <right style="medium"/>
      <top style="thin"/>
      <bottom style="double"/>
    </border>
    <border>
      <left style="medium"/>
      <right style="thin"/>
      <top style="thin"/>
      <bottom style="double"/>
    </border>
    <border>
      <left style="medium"/>
      <right style="medium"/>
      <top/>
      <bottom/>
    </border>
    <border>
      <left/>
      <right style="thin"/>
      <top style="thin"/>
      <bottom style="double"/>
    </border>
    <border>
      <left style="thin"/>
      <right style="thin"/>
      <top style="thin"/>
      <bottom/>
    </border>
    <border>
      <left style="thin"/>
      <right/>
      <top/>
      <bottom>
        <color indexed="63"/>
      </bottom>
    </border>
    <border>
      <left/>
      <right style="medium"/>
      <top/>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36">
    <xf numFmtId="0" fontId="0" fillId="0" borderId="0" xfId="0" applyAlignment="1">
      <alignment/>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1" fontId="5" fillId="0" borderId="0" xfId="0" applyNumberFormat="1"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1" fontId="5"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xf>
    <xf numFmtId="0" fontId="0" fillId="0" borderId="0" xfId="0" applyAlignment="1">
      <alignment horizontal="center"/>
    </xf>
    <xf numFmtId="0" fontId="2" fillId="0" borderId="0" xfId="0" applyFont="1" applyAlignment="1">
      <alignment/>
    </xf>
    <xf numFmtId="0" fontId="8" fillId="0" borderId="0" xfId="0" applyFont="1" applyFill="1" applyBorder="1" applyAlignment="1">
      <alignment/>
    </xf>
    <xf numFmtId="0" fontId="2" fillId="0" borderId="0" xfId="0" applyFont="1" applyFill="1" applyBorder="1" applyAlignment="1">
      <alignment horizontal="left"/>
    </xf>
    <xf numFmtId="1" fontId="2" fillId="0" borderId="0" xfId="0" applyNumberFormat="1" applyFont="1" applyFill="1" applyBorder="1" applyAlignment="1">
      <alignment horizontal="center"/>
    </xf>
    <xf numFmtId="1" fontId="2" fillId="0" borderId="0" xfId="0" applyNumberFormat="1" applyFont="1" applyFill="1" applyBorder="1" applyAlignment="1">
      <alignment/>
    </xf>
    <xf numFmtId="0" fontId="2" fillId="0" borderId="10" xfId="0" applyFont="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xf>
    <xf numFmtId="0" fontId="4" fillId="33" borderId="13" xfId="0" applyFont="1" applyFill="1" applyBorder="1" applyAlignment="1">
      <alignment horizontal="center"/>
    </xf>
    <xf numFmtId="0" fontId="4" fillId="33" borderId="0"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2" fillId="0" borderId="17" xfId="0" applyFont="1" applyFill="1" applyBorder="1" applyAlignment="1">
      <alignment horizontal="center"/>
    </xf>
    <xf numFmtId="0" fontId="2" fillId="0" borderId="16" xfId="0" applyFont="1" applyFill="1" applyBorder="1" applyAlignment="1">
      <alignment horizontal="center"/>
    </xf>
    <xf numFmtId="0" fontId="2" fillId="0" borderId="18" xfId="0" applyFont="1" applyFill="1" applyBorder="1" applyAlignment="1">
      <alignment/>
    </xf>
    <xf numFmtId="0" fontId="2" fillId="0" borderId="19" xfId="0" applyFont="1" applyFill="1" applyBorder="1" applyAlignment="1">
      <alignment horizontal="center"/>
    </xf>
    <xf numFmtId="1" fontId="2" fillId="0" borderId="1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33" borderId="17" xfId="0" applyFont="1" applyFill="1" applyBorder="1" applyAlignment="1">
      <alignment horizontal="center"/>
    </xf>
    <xf numFmtId="0" fontId="2" fillId="33" borderId="16" xfId="0" applyFont="1" applyFill="1" applyBorder="1" applyAlignment="1">
      <alignment horizontal="center"/>
    </xf>
    <xf numFmtId="0" fontId="4" fillId="0" borderId="20" xfId="0" applyFont="1" applyFill="1" applyBorder="1" applyAlignment="1">
      <alignment horizontal="center"/>
    </xf>
    <xf numFmtId="0" fontId="11" fillId="0" borderId="20" xfId="0" applyFont="1" applyFill="1" applyBorder="1" applyAlignment="1">
      <alignment/>
    </xf>
    <xf numFmtId="0" fontId="4" fillId="33" borderId="15" xfId="0" applyFont="1" applyFill="1" applyBorder="1" applyAlignment="1">
      <alignment horizontal="center"/>
    </xf>
    <xf numFmtId="0" fontId="4" fillId="33" borderId="21" xfId="0" applyFont="1" applyFill="1" applyBorder="1" applyAlignment="1">
      <alignment horizontal="center"/>
    </xf>
    <xf numFmtId="0" fontId="9" fillId="0" borderId="22" xfId="0" applyFont="1" applyFill="1" applyBorder="1" applyAlignment="1">
      <alignment horizontal="center"/>
    </xf>
    <xf numFmtId="0" fontId="9" fillId="0" borderId="15" xfId="0" applyFont="1" applyFill="1" applyBorder="1" applyAlignment="1">
      <alignment horizontal="center"/>
    </xf>
    <xf numFmtId="1" fontId="9" fillId="0" borderId="15" xfId="0" applyNumberFormat="1" applyFont="1" applyFill="1" applyBorder="1" applyAlignment="1">
      <alignment horizontal="center"/>
    </xf>
    <xf numFmtId="1" fontId="9" fillId="0" borderId="20" xfId="0" applyNumberFormat="1" applyFont="1" applyFill="1" applyBorder="1" applyAlignment="1">
      <alignment horizontal="center"/>
    </xf>
    <xf numFmtId="165" fontId="4" fillId="0" borderId="20" xfId="0" applyNumberFormat="1" applyFont="1" applyFill="1" applyBorder="1" applyAlignment="1">
      <alignment horizontal="center"/>
    </xf>
    <xf numFmtId="0" fontId="4" fillId="33" borderId="23" xfId="0" applyFont="1" applyFill="1" applyBorder="1" applyAlignment="1">
      <alignment horizontal="center"/>
    </xf>
    <xf numFmtId="165" fontId="2" fillId="0" borderId="0" xfId="0" applyNumberFormat="1" applyFont="1" applyFill="1" applyBorder="1" applyAlignment="1">
      <alignment horizontal="center"/>
    </xf>
    <xf numFmtId="0" fontId="4" fillId="33" borderId="12" xfId="0" applyFont="1" applyFill="1" applyBorder="1" applyAlignment="1">
      <alignment horizontal="center"/>
    </xf>
    <xf numFmtId="0" fontId="4" fillId="33" borderId="24" xfId="0" applyFont="1" applyFill="1" applyBorder="1" applyAlignment="1">
      <alignment horizontal="center"/>
    </xf>
    <xf numFmtId="0" fontId="4" fillId="33" borderId="22" xfId="0" applyFont="1" applyFill="1" applyBorder="1" applyAlignment="1">
      <alignment horizontal="center"/>
    </xf>
    <xf numFmtId="0" fontId="2" fillId="33" borderId="25" xfId="0" applyFont="1" applyFill="1" applyBorder="1" applyAlignment="1">
      <alignment/>
    </xf>
    <xf numFmtId="0" fontId="0" fillId="0" borderId="0" xfId="0" applyFont="1" applyBorder="1" applyAlignment="1">
      <alignment horizontal="center"/>
    </xf>
    <xf numFmtId="0" fontId="12" fillId="0" borderId="0" xfId="0" applyFont="1" applyFill="1" applyBorder="1" applyAlignment="1">
      <alignment horizontal="centerContinuous"/>
    </xf>
    <xf numFmtId="1" fontId="12" fillId="0" borderId="0" xfId="0" applyNumberFormat="1" applyFont="1" applyFill="1" applyBorder="1" applyAlignment="1">
      <alignment horizontal="centerContinuous"/>
    </xf>
    <xf numFmtId="0" fontId="4" fillId="0" borderId="11" xfId="0" applyFont="1" applyFill="1" applyBorder="1" applyAlignment="1">
      <alignment horizontal="center"/>
    </xf>
    <xf numFmtId="0" fontId="4" fillId="0" borderId="12" xfId="0" applyFont="1" applyFill="1" applyBorder="1" applyAlignment="1">
      <alignment horizontal="center"/>
    </xf>
    <xf numFmtId="0" fontId="12" fillId="0" borderId="0" xfId="0" applyFont="1" applyFill="1" applyBorder="1" applyAlignment="1">
      <alignment horizontal="center"/>
    </xf>
    <xf numFmtId="0" fontId="9" fillId="0" borderId="0" xfId="0" applyFont="1" applyFill="1" applyBorder="1" applyAlignment="1">
      <alignment horizontal="center"/>
    </xf>
    <xf numFmtId="1" fontId="4" fillId="0" borderId="26" xfId="0" applyNumberFormat="1" applyFont="1" applyFill="1" applyBorder="1" applyAlignment="1">
      <alignment horizontal="center"/>
    </xf>
    <xf numFmtId="0" fontId="2" fillId="33" borderId="27" xfId="0" applyFont="1" applyFill="1" applyBorder="1" applyAlignment="1">
      <alignment/>
    </xf>
    <xf numFmtId="0" fontId="2" fillId="0" borderId="0" xfId="0" applyFont="1" applyBorder="1" applyAlignment="1">
      <alignment/>
    </xf>
    <xf numFmtId="0" fontId="4" fillId="33" borderId="17" xfId="0" applyFont="1" applyFill="1" applyBorder="1" applyAlignment="1">
      <alignment horizontal="center"/>
    </xf>
    <xf numFmtId="0" fontId="2" fillId="33" borderId="25" xfId="0" applyFont="1" applyFill="1" applyBorder="1" applyAlignment="1">
      <alignment horizontal="center"/>
    </xf>
    <xf numFmtId="0" fontId="2" fillId="0" borderId="28" xfId="0" applyFont="1" applyFill="1" applyBorder="1" applyAlignment="1">
      <alignment/>
    </xf>
    <xf numFmtId="0" fontId="11" fillId="0" borderId="28" xfId="0" applyFont="1" applyFill="1" applyBorder="1" applyAlignment="1">
      <alignment/>
    </xf>
    <xf numFmtId="0" fontId="0" fillId="0" borderId="29" xfId="0" applyFont="1" applyBorder="1" applyAlignment="1">
      <alignment horizontal="center"/>
    </xf>
    <xf numFmtId="0" fontId="2" fillId="0" borderId="28" xfId="0" applyFont="1" applyBorder="1" applyAlignment="1">
      <alignment horizontal="center"/>
    </xf>
    <xf numFmtId="0" fontId="2" fillId="33" borderId="30" xfId="0" applyFont="1" applyFill="1" applyBorder="1" applyAlignment="1">
      <alignment horizontal="center"/>
    </xf>
    <xf numFmtId="1" fontId="4" fillId="0" borderId="18" xfId="0" applyNumberFormat="1" applyFont="1" applyFill="1" applyBorder="1" applyAlignment="1">
      <alignment horizontal="center"/>
    </xf>
    <xf numFmtId="0" fontId="4" fillId="0" borderId="26" xfId="0" applyFont="1" applyFill="1" applyBorder="1" applyAlignment="1">
      <alignment horizontal="center"/>
    </xf>
    <xf numFmtId="0" fontId="7"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9" fontId="0" fillId="0" borderId="0" xfId="0" applyNumberFormat="1" applyAlignment="1">
      <alignment/>
    </xf>
    <xf numFmtId="0" fontId="2" fillId="33" borderId="0" xfId="0" applyFont="1" applyFill="1" applyBorder="1" applyAlignment="1">
      <alignment horizontal="center"/>
    </xf>
    <xf numFmtId="1" fontId="2" fillId="0" borderId="20" xfId="0" applyNumberFormat="1" applyFont="1" applyFill="1" applyBorder="1" applyAlignment="1">
      <alignment horizontal="center"/>
    </xf>
    <xf numFmtId="0" fontId="2" fillId="33" borderId="0" xfId="0" applyFont="1" applyFill="1" applyBorder="1" applyAlignment="1">
      <alignment horizontal="left"/>
    </xf>
    <xf numFmtId="0" fontId="2" fillId="0" borderId="10" xfId="0" applyFont="1" applyFill="1" applyBorder="1" applyAlignment="1">
      <alignment horizontal="center"/>
    </xf>
    <xf numFmtId="0" fontId="7" fillId="0" borderId="24" xfId="0" applyFont="1" applyFill="1" applyBorder="1" applyAlignment="1">
      <alignment horizontal="center" wrapText="1"/>
    </xf>
    <xf numFmtId="0" fontId="7" fillId="0" borderId="22" xfId="0" applyFont="1" applyFill="1" applyBorder="1" applyAlignment="1">
      <alignment horizontal="center" wrapText="1"/>
    </xf>
    <xf numFmtId="0" fontId="7" fillId="0" borderId="12" xfId="0" applyFont="1" applyFill="1" applyBorder="1" applyAlignment="1">
      <alignment horizontal="center" wrapText="1"/>
    </xf>
    <xf numFmtId="0" fontId="7" fillId="0" borderId="15" xfId="0" applyFont="1" applyFill="1" applyBorder="1" applyAlignment="1">
      <alignment horizontal="center" wrapText="1"/>
    </xf>
    <xf numFmtId="0" fontId="18" fillId="0" borderId="24" xfId="0" applyFont="1" applyFill="1" applyBorder="1" applyAlignment="1">
      <alignment horizontal="center" wrapText="1"/>
    </xf>
    <xf numFmtId="0" fontId="18" fillId="0" borderId="22" xfId="0" applyFont="1" applyFill="1" applyBorder="1" applyAlignment="1">
      <alignment horizontal="center" wrapText="1"/>
    </xf>
    <xf numFmtId="0" fontId="18" fillId="0" borderId="25" xfId="0" applyFont="1" applyFill="1" applyBorder="1" applyAlignment="1">
      <alignment horizontal="center" wrapText="1"/>
    </xf>
    <xf numFmtId="0" fontId="18" fillId="0" borderId="21" xfId="0" applyFont="1" applyFill="1" applyBorder="1" applyAlignment="1">
      <alignment horizontal="center" wrapText="1"/>
    </xf>
    <xf numFmtId="1" fontId="18" fillId="0" borderId="25" xfId="0" applyNumberFormat="1" applyFont="1" applyFill="1" applyBorder="1" applyAlignment="1">
      <alignment horizontal="center" wrapText="1"/>
    </xf>
    <xf numFmtId="1" fontId="18" fillId="0" borderId="21" xfId="0" applyNumberFormat="1" applyFont="1" applyFill="1" applyBorder="1" applyAlignment="1">
      <alignment horizontal="center" wrapText="1"/>
    </xf>
    <xf numFmtId="0" fontId="4" fillId="0" borderId="24" xfId="0" applyFont="1" applyFill="1" applyBorder="1" applyAlignment="1">
      <alignment horizontal="center"/>
    </xf>
    <xf numFmtId="0" fontId="4" fillId="0" borderId="22" xfId="0" applyFont="1" applyFill="1" applyBorder="1" applyAlignment="1">
      <alignment horizontal="center"/>
    </xf>
    <xf numFmtId="165" fontId="18" fillId="0" borderId="25" xfId="0" applyNumberFormat="1" applyFont="1" applyFill="1" applyBorder="1" applyAlignment="1">
      <alignment horizontal="center" wrapText="1"/>
    </xf>
    <xf numFmtId="165" fontId="9" fillId="0" borderId="15" xfId="0" applyNumberFormat="1" applyFont="1" applyFill="1" applyBorder="1" applyAlignment="1">
      <alignment horizontal="center"/>
    </xf>
    <xf numFmtId="165" fontId="2" fillId="0" borderId="0" xfId="0" applyNumberFormat="1" applyFont="1" applyFill="1" applyBorder="1" applyAlignment="1">
      <alignment/>
    </xf>
    <xf numFmtId="0" fontId="5" fillId="33" borderId="0" xfId="0" applyFont="1" applyFill="1" applyBorder="1" applyAlignment="1">
      <alignment horizontal="left"/>
    </xf>
    <xf numFmtId="0" fontId="5" fillId="33" borderId="0" xfId="0" applyFont="1" applyFill="1" applyBorder="1" applyAlignment="1">
      <alignment horizontal="center"/>
    </xf>
    <xf numFmtId="165" fontId="5" fillId="0" borderId="0" xfId="0" applyNumberFormat="1" applyFont="1" applyFill="1" applyBorder="1" applyAlignment="1">
      <alignment/>
    </xf>
    <xf numFmtId="0" fontId="19" fillId="0" borderId="0" xfId="0" applyFont="1" applyFill="1" applyBorder="1" applyAlignment="1">
      <alignment/>
    </xf>
    <xf numFmtId="0" fontId="3" fillId="0" borderId="33" xfId="0" applyFont="1" applyFill="1" applyBorder="1" applyAlignment="1">
      <alignment horizontal="left"/>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0" xfId="0" applyFont="1" applyFill="1" applyBorder="1" applyAlignment="1">
      <alignment horizontal="center"/>
    </xf>
    <xf numFmtId="0" fontId="21" fillId="0" borderId="19" xfId="0" applyFont="1" applyFill="1" applyBorder="1" applyAlignment="1">
      <alignment horizontal="left"/>
    </xf>
    <xf numFmtId="0" fontId="21" fillId="0" borderId="34" xfId="0" applyFont="1" applyFill="1" applyBorder="1" applyAlignment="1">
      <alignment horizontal="left"/>
    </xf>
    <xf numFmtId="0" fontId="20" fillId="33" borderId="24" xfId="0" applyFont="1" applyFill="1" applyBorder="1" applyAlignment="1">
      <alignment horizontal="center"/>
    </xf>
    <xf numFmtId="0" fontId="20" fillId="0" borderId="26" xfId="0" applyFont="1" applyFill="1" applyBorder="1" applyAlignment="1">
      <alignment horizontal="center"/>
    </xf>
    <xf numFmtId="165" fontId="2" fillId="0" borderId="0" xfId="0" applyNumberFormat="1" applyFont="1" applyBorder="1" applyAlignment="1">
      <alignment horizontal="center"/>
    </xf>
    <xf numFmtId="165" fontId="2" fillId="0" borderId="0" xfId="0" applyNumberFormat="1" applyFont="1" applyAlignment="1">
      <alignment horizontal="center"/>
    </xf>
    <xf numFmtId="0" fontId="2" fillId="0" borderId="0" xfId="0" applyFont="1" applyFill="1" applyAlignment="1">
      <alignment horizontal="center"/>
    </xf>
    <xf numFmtId="0" fontId="2" fillId="0" borderId="0" xfId="0" applyFont="1" applyFill="1" applyAlignment="1">
      <alignment/>
    </xf>
    <xf numFmtId="0" fontId="9"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6" fillId="0" borderId="0" xfId="0" applyFont="1" applyFill="1" applyBorder="1" applyAlignment="1">
      <alignment horizontal="left"/>
    </xf>
    <xf numFmtId="0" fontId="20" fillId="0" borderId="0" xfId="0" applyFont="1" applyFill="1" applyBorder="1" applyAlignment="1">
      <alignment/>
    </xf>
    <xf numFmtId="0" fontId="4" fillId="0" borderId="35" xfId="0" applyFont="1" applyFill="1" applyBorder="1" applyAlignment="1">
      <alignment horizontal="center"/>
    </xf>
    <xf numFmtId="0" fontId="4" fillId="0" borderId="36" xfId="0" applyFont="1" applyFill="1" applyBorder="1" applyAlignment="1">
      <alignment horizontal="center"/>
    </xf>
    <xf numFmtId="0" fontId="2" fillId="0" borderId="13" xfId="0" applyFont="1" applyFill="1" applyBorder="1" applyAlignment="1">
      <alignment horizontal="center"/>
    </xf>
    <xf numFmtId="1" fontId="4" fillId="0" borderId="0" xfId="0" applyNumberFormat="1" applyFont="1" applyFill="1" applyBorder="1" applyAlignment="1">
      <alignment horizontal="center"/>
    </xf>
    <xf numFmtId="1" fontId="4" fillId="0" borderId="37" xfId="0" applyNumberFormat="1" applyFont="1" applyFill="1" applyBorder="1" applyAlignment="1">
      <alignment horizontal="center"/>
    </xf>
    <xf numFmtId="0" fontId="2" fillId="0" borderId="0" xfId="0" applyFont="1" applyFill="1" applyBorder="1" applyAlignment="1">
      <alignment horizontal="centerContinuous"/>
    </xf>
    <xf numFmtId="1" fontId="4" fillId="0" borderId="0" xfId="0" applyNumberFormat="1" applyFont="1" applyFill="1" applyBorder="1" applyAlignment="1">
      <alignment horizontal="centerContinuous"/>
    </xf>
    <xf numFmtId="0" fontId="2" fillId="33" borderId="0" xfId="0" applyFont="1" applyFill="1" applyAlignment="1">
      <alignment/>
    </xf>
    <xf numFmtId="165" fontId="2" fillId="0" borderId="0" xfId="0" applyNumberFormat="1" applyFont="1" applyFill="1" applyAlignment="1">
      <alignment horizontal="center"/>
    </xf>
    <xf numFmtId="0" fontId="2" fillId="0" borderId="19" xfId="0" applyFont="1" applyBorder="1" applyAlignment="1">
      <alignment horizontal="center"/>
    </xf>
    <xf numFmtId="0" fontId="2" fillId="33" borderId="28" xfId="0" applyFont="1" applyFill="1" applyBorder="1" applyAlignment="1">
      <alignment horizontal="center"/>
    </xf>
    <xf numFmtId="165" fontId="2" fillId="0" borderId="12" xfId="0" applyNumberFormat="1" applyFont="1" applyBorder="1" applyAlignment="1">
      <alignment/>
    </xf>
    <xf numFmtId="0" fontId="2" fillId="0" borderId="12" xfId="0" applyFont="1" applyBorder="1" applyAlignment="1">
      <alignment/>
    </xf>
    <xf numFmtId="0" fontId="2" fillId="0" borderId="38" xfId="0" applyFont="1" applyBorder="1" applyAlignment="1">
      <alignment/>
    </xf>
    <xf numFmtId="165" fontId="2" fillId="0" borderId="0" xfId="0" applyNumberFormat="1" applyFont="1" applyBorder="1" applyAlignment="1">
      <alignment/>
    </xf>
    <xf numFmtId="0" fontId="2" fillId="0" borderId="29" xfId="0" applyFont="1" applyBorder="1" applyAlignment="1">
      <alignment/>
    </xf>
    <xf numFmtId="0" fontId="2" fillId="0" borderId="39" xfId="0" applyFont="1" applyFill="1" applyBorder="1" applyAlignment="1">
      <alignment horizontal="center"/>
    </xf>
    <xf numFmtId="165" fontId="2" fillId="0" borderId="39" xfId="0" applyNumberFormat="1" applyFont="1" applyBorder="1" applyAlignment="1">
      <alignment/>
    </xf>
    <xf numFmtId="0" fontId="2" fillId="0" borderId="39" xfId="0" applyFont="1" applyBorder="1" applyAlignment="1">
      <alignment/>
    </xf>
    <xf numFmtId="0" fontId="2" fillId="0" borderId="40" xfId="0" applyFont="1" applyBorder="1" applyAlignment="1">
      <alignment/>
    </xf>
    <xf numFmtId="165" fontId="2" fillId="0" borderId="0" xfId="0" applyNumberFormat="1" applyFont="1" applyAlignment="1">
      <alignment/>
    </xf>
    <xf numFmtId="0" fontId="9" fillId="0" borderId="11" xfId="0" applyFont="1" applyFill="1" applyBorder="1" applyAlignment="1">
      <alignment horizontal="center"/>
    </xf>
    <xf numFmtId="0" fontId="2" fillId="0" borderId="41" xfId="0" applyFont="1" applyFill="1" applyBorder="1" applyAlignment="1">
      <alignment horizontal="center"/>
    </xf>
    <xf numFmtId="0" fontId="9" fillId="0" borderId="31" xfId="0" applyFont="1" applyFill="1" applyBorder="1" applyAlignment="1">
      <alignment horizontal="center"/>
    </xf>
    <xf numFmtId="0" fontId="9" fillId="0" borderId="0" xfId="0" applyFont="1" applyFill="1" applyBorder="1" applyAlignment="1">
      <alignment horizontal="centerContinuous"/>
    </xf>
    <xf numFmtId="0" fontId="23" fillId="0" borderId="0" xfId="0" applyFont="1" applyFill="1" applyBorder="1" applyAlignment="1">
      <alignment horizontal="center"/>
    </xf>
    <xf numFmtId="165" fontId="2" fillId="0" borderId="39" xfId="0" applyNumberFormat="1" applyFont="1" applyFill="1" applyBorder="1" applyAlignment="1">
      <alignment/>
    </xf>
    <xf numFmtId="0" fontId="2" fillId="0" borderId="39" xfId="0" applyFont="1" applyFill="1" applyBorder="1" applyAlignment="1">
      <alignment/>
    </xf>
    <xf numFmtId="165" fontId="2" fillId="0" borderId="0" xfId="0" applyNumberFormat="1" applyFont="1" applyFill="1" applyAlignment="1">
      <alignment/>
    </xf>
    <xf numFmtId="165" fontId="2" fillId="0" borderId="12" xfId="0" applyNumberFormat="1" applyFont="1" applyFill="1" applyBorder="1" applyAlignment="1">
      <alignment/>
    </xf>
    <xf numFmtId="0" fontId="2" fillId="0" borderId="12" xfId="0" applyFont="1" applyFill="1" applyBorder="1" applyAlignment="1">
      <alignment/>
    </xf>
    <xf numFmtId="165" fontId="2" fillId="0" borderId="31" xfId="0" applyNumberFormat="1" applyFont="1" applyBorder="1" applyAlignment="1">
      <alignment/>
    </xf>
    <xf numFmtId="165" fontId="2" fillId="0" borderId="31" xfId="0" applyNumberFormat="1" applyFont="1" applyFill="1" applyBorder="1" applyAlignment="1">
      <alignment/>
    </xf>
    <xf numFmtId="0" fontId="2" fillId="0" borderId="31" xfId="0" applyFont="1" applyFill="1" applyBorder="1" applyAlignment="1">
      <alignment/>
    </xf>
    <xf numFmtId="0" fontId="2" fillId="0" borderId="31" xfId="0" applyFont="1" applyBorder="1" applyAlignment="1">
      <alignment/>
    </xf>
    <xf numFmtId="0" fontId="2" fillId="0" borderId="29" xfId="0" applyFont="1" applyBorder="1" applyAlignment="1">
      <alignment horizontal="center"/>
    </xf>
    <xf numFmtId="0" fontId="4" fillId="0" borderId="41" xfId="0" applyFont="1" applyFill="1" applyBorder="1" applyAlignment="1">
      <alignment horizontal="center"/>
    </xf>
    <xf numFmtId="0" fontId="20" fillId="0" borderId="39" xfId="0" applyFont="1" applyFill="1" applyBorder="1" applyAlignment="1">
      <alignment horizontal="center"/>
    </xf>
    <xf numFmtId="0" fontId="2" fillId="0" borderId="40" xfId="0" applyFont="1" applyFill="1" applyBorder="1" applyAlignment="1">
      <alignment horizontal="center"/>
    </xf>
    <xf numFmtId="0" fontId="3" fillId="0" borderId="42" xfId="0" applyFont="1" applyFill="1" applyBorder="1" applyAlignment="1">
      <alignment horizontal="center"/>
    </xf>
    <xf numFmtId="0" fontId="2" fillId="0" borderId="23" xfId="0" applyFont="1" applyFill="1" applyBorder="1" applyAlignment="1">
      <alignment horizontal="center"/>
    </xf>
    <xf numFmtId="0" fontId="2" fillId="0" borderId="28" xfId="0" applyFont="1" applyFill="1" applyBorder="1" applyAlignment="1">
      <alignment horizontal="center"/>
    </xf>
    <xf numFmtId="1" fontId="3" fillId="0" borderId="28" xfId="0" applyNumberFormat="1" applyFont="1" applyFill="1" applyBorder="1" applyAlignment="1">
      <alignment horizontal="center"/>
    </xf>
    <xf numFmtId="1" fontId="26" fillId="0" borderId="21" xfId="0" applyNumberFormat="1" applyFont="1" applyFill="1" applyBorder="1" applyAlignment="1">
      <alignment horizontal="center"/>
    </xf>
    <xf numFmtId="1" fontId="27" fillId="0" borderId="21" xfId="0" applyNumberFormat="1" applyFont="1" applyFill="1" applyBorder="1" applyAlignment="1">
      <alignment horizontal="center"/>
    </xf>
    <xf numFmtId="1" fontId="27" fillId="0" borderId="10" xfId="0" applyNumberFormat="1" applyFont="1" applyFill="1" applyBorder="1" applyAlignment="1">
      <alignment horizontal="center"/>
    </xf>
    <xf numFmtId="0" fontId="26" fillId="0" borderId="0" xfId="0" applyFont="1" applyFill="1" applyBorder="1" applyAlignment="1">
      <alignment horizontal="right"/>
    </xf>
    <xf numFmtId="0" fontId="27" fillId="0" borderId="38" xfId="0" applyFont="1" applyFill="1" applyBorder="1" applyAlignment="1">
      <alignment horizontal="center"/>
    </xf>
    <xf numFmtId="0" fontId="2" fillId="0" borderId="25" xfId="0" applyFont="1" applyFill="1" applyBorder="1" applyAlignment="1">
      <alignment/>
    </xf>
    <xf numFmtId="0" fontId="4" fillId="0" borderId="21" xfId="0" applyFont="1" applyFill="1" applyBorder="1" applyAlignment="1">
      <alignment horizontal="center"/>
    </xf>
    <xf numFmtId="0" fontId="0" fillId="0" borderId="0" xfId="0" applyFont="1" applyFill="1" applyBorder="1" applyAlignment="1">
      <alignment horizontal="center"/>
    </xf>
    <xf numFmtId="1" fontId="2" fillId="0" borderId="10" xfId="0" applyNumberFormat="1" applyFont="1" applyFill="1" applyBorder="1" applyAlignment="1" quotePrefix="1">
      <alignment horizontal="center"/>
    </xf>
    <xf numFmtId="0" fontId="2" fillId="0" borderId="15" xfId="0" applyFont="1" applyFill="1" applyBorder="1" applyAlignment="1">
      <alignment horizontal="center"/>
    </xf>
    <xf numFmtId="1" fontId="2" fillId="0" borderId="43" xfId="0" applyNumberFormat="1" applyFont="1" applyFill="1" applyBorder="1" applyAlignment="1">
      <alignment horizontal="center"/>
    </xf>
    <xf numFmtId="1" fontId="2" fillId="34" borderId="10" xfId="0" applyNumberFormat="1" applyFont="1" applyFill="1" applyBorder="1" applyAlignment="1">
      <alignment horizontal="center"/>
    </xf>
    <xf numFmtId="0" fontId="11" fillId="0" borderId="44" xfId="0" applyFont="1" applyFill="1" applyBorder="1" applyAlignment="1">
      <alignment/>
    </xf>
    <xf numFmtId="1" fontId="4" fillId="0" borderId="44" xfId="0" applyNumberFormat="1" applyFont="1" applyFill="1" applyBorder="1" applyAlignment="1">
      <alignment horizontal="center"/>
    </xf>
    <xf numFmtId="0" fontId="2" fillId="0" borderId="44" xfId="0" applyFont="1" applyFill="1" applyBorder="1" applyAlignment="1">
      <alignment horizontal="center"/>
    </xf>
    <xf numFmtId="0" fontId="2" fillId="0" borderId="44" xfId="0" applyFont="1" applyBorder="1" applyAlignment="1">
      <alignment horizontal="center"/>
    </xf>
    <xf numFmtId="1" fontId="9" fillId="0" borderId="22" xfId="0" applyNumberFormat="1" applyFont="1" applyFill="1" applyBorder="1" applyAlignment="1">
      <alignment horizontal="center"/>
    </xf>
    <xf numFmtId="1" fontId="9" fillId="0" borderId="26" xfId="0" applyNumberFormat="1" applyFont="1" applyFill="1" applyBorder="1" applyAlignment="1">
      <alignment horizontal="center"/>
    </xf>
    <xf numFmtId="0" fontId="9" fillId="33" borderId="24" xfId="0" applyFont="1" applyFill="1" applyBorder="1" applyAlignment="1">
      <alignment horizontal="center"/>
    </xf>
    <xf numFmtId="0" fontId="9" fillId="33" borderId="22" xfId="0" applyFont="1" applyFill="1" applyBorder="1" applyAlignment="1">
      <alignment horizontal="center"/>
    </xf>
    <xf numFmtId="1" fontId="2" fillId="0" borderId="20" xfId="0" applyNumberFormat="1" applyFont="1" applyFill="1" applyBorder="1" applyAlignment="1" quotePrefix="1">
      <alignment horizontal="center"/>
    </xf>
    <xf numFmtId="1" fontId="9" fillId="0" borderId="45" xfId="0" applyNumberFormat="1" applyFont="1" applyFill="1" applyBorder="1" applyAlignment="1">
      <alignment horizontal="center"/>
    </xf>
    <xf numFmtId="1" fontId="2" fillId="0" borderId="17" xfId="0" applyNumberFormat="1" applyFont="1" applyFill="1" applyBorder="1" applyAlignment="1">
      <alignment horizontal="center"/>
    </xf>
    <xf numFmtId="1" fontId="4" fillId="0" borderId="20" xfId="0" applyNumberFormat="1" applyFont="1" applyFill="1" applyBorder="1" applyAlignment="1">
      <alignment horizontal="center"/>
    </xf>
    <xf numFmtId="0" fontId="5" fillId="34" borderId="0" xfId="0" applyFont="1" applyFill="1" applyBorder="1" applyAlignment="1">
      <alignment horizontal="left"/>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0"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left"/>
    </xf>
    <xf numFmtId="1" fontId="2" fillId="34" borderId="0" xfId="0" applyNumberFormat="1" applyFont="1" applyFill="1" applyBorder="1" applyAlignment="1">
      <alignment horizontal="center"/>
    </xf>
    <xf numFmtId="0" fontId="2" fillId="0" borderId="42" xfId="0" applyFont="1" applyFill="1" applyBorder="1" applyAlignment="1">
      <alignment horizontal="center"/>
    </xf>
    <xf numFmtId="0" fontId="4" fillId="0" borderId="46" xfId="0" applyFont="1" applyFill="1" applyBorder="1" applyAlignment="1">
      <alignment horizontal="center"/>
    </xf>
    <xf numFmtId="0" fontId="4" fillId="0" borderId="25" xfId="0" applyFont="1" applyFill="1" applyBorder="1" applyAlignment="1">
      <alignment horizontal="center"/>
    </xf>
    <xf numFmtId="0" fontId="21" fillId="0" borderId="0" xfId="0" applyFont="1" applyFill="1" applyBorder="1" applyAlignment="1">
      <alignment horizontal="left"/>
    </xf>
    <xf numFmtId="165" fontId="20" fillId="0" borderId="24" xfId="0" applyNumberFormat="1" applyFont="1" applyFill="1" applyBorder="1" applyAlignment="1">
      <alignment horizontal="center"/>
    </xf>
    <xf numFmtId="0" fontId="20" fillId="0" borderId="24" xfId="0" applyFont="1" applyFill="1" applyBorder="1" applyAlignment="1">
      <alignment horizontal="center"/>
    </xf>
    <xf numFmtId="0" fontId="6" fillId="0" borderId="24" xfId="0" applyFont="1" applyFill="1" applyBorder="1" applyAlignment="1">
      <alignment horizontal="center"/>
    </xf>
    <xf numFmtId="0" fontId="20" fillId="0" borderId="22" xfId="0" applyFont="1" applyFill="1" applyBorder="1" applyAlignment="1">
      <alignment horizontal="center"/>
    </xf>
    <xf numFmtId="1" fontId="20" fillId="0" borderId="26" xfId="0" applyNumberFormat="1" applyFont="1" applyFill="1" applyBorder="1" applyAlignment="1">
      <alignment horizontal="center"/>
    </xf>
    <xf numFmtId="1" fontId="6" fillId="0" borderId="26" xfId="0" applyNumberFormat="1" applyFont="1" applyFill="1" applyBorder="1" applyAlignment="1">
      <alignment horizontal="center"/>
    </xf>
    <xf numFmtId="1" fontId="22" fillId="0" borderId="45" xfId="0" applyNumberFormat="1" applyFont="1" applyFill="1" applyBorder="1" applyAlignment="1">
      <alignment horizontal="center"/>
    </xf>
    <xf numFmtId="0" fontId="21" fillId="0" borderId="33" xfId="0" applyFont="1" applyFill="1" applyBorder="1" applyAlignment="1">
      <alignment horizontal="center"/>
    </xf>
    <xf numFmtId="0" fontId="3" fillId="0" borderId="14" xfId="0" applyFont="1" applyFill="1" applyBorder="1" applyAlignment="1">
      <alignment horizontal="left"/>
    </xf>
    <xf numFmtId="0" fontId="21" fillId="0" borderId="42" xfId="0" applyFont="1" applyFill="1" applyBorder="1" applyAlignment="1">
      <alignment horizontal="left"/>
    </xf>
    <xf numFmtId="0" fontId="21" fillId="0" borderId="14" xfId="0" applyFont="1" applyFill="1" applyBorder="1" applyAlignment="1">
      <alignment horizontal="center"/>
    </xf>
    <xf numFmtId="1" fontId="6" fillId="0" borderId="22" xfId="0" applyNumberFormat="1" applyFont="1" applyFill="1" applyBorder="1" applyAlignment="1">
      <alignment horizontal="center"/>
    </xf>
    <xf numFmtId="0" fontId="3" fillId="0" borderId="47" xfId="0" applyFont="1" applyFill="1" applyBorder="1" applyAlignment="1">
      <alignment horizontal="left"/>
    </xf>
    <xf numFmtId="0" fontId="21" fillId="0" borderId="48" xfId="0" applyFont="1" applyFill="1" applyBorder="1" applyAlignment="1">
      <alignment horizontal="left"/>
    </xf>
    <xf numFmtId="0" fontId="21" fillId="0" borderId="49" xfId="0" applyFont="1" applyFill="1" applyBorder="1" applyAlignment="1">
      <alignment horizontal="left"/>
    </xf>
    <xf numFmtId="0" fontId="21" fillId="0" borderId="47" xfId="0" applyFont="1" applyFill="1" applyBorder="1" applyAlignment="1">
      <alignment horizontal="center"/>
    </xf>
    <xf numFmtId="0" fontId="20" fillId="0" borderId="50" xfId="0" applyFont="1" applyFill="1" applyBorder="1" applyAlignment="1">
      <alignment horizontal="center"/>
    </xf>
    <xf numFmtId="1" fontId="20" fillId="0" borderId="22" xfId="0" applyNumberFormat="1" applyFont="1" applyFill="1" applyBorder="1" applyAlignment="1">
      <alignment horizontal="center"/>
    </xf>
    <xf numFmtId="1" fontId="20" fillId="0" borderId="50"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21" xfId="0" applyNumberFormat="1" applyFont="1" applyFill="1" applyBorder="1" applyAlignment="1" quotePrefix="1">
      <alignment horizontal="center"/>
    </xf>
    <xf numFmtId="0" fontId="2" fillId="0" borderId="48" xfId="0" applyFont="1" applyFill="1" applyBorder="1" applyAlignment="1">
      <alignment horizontal="center"/>
    </xf>
    <xf numFmtId="1" fontId="2" fillId="0" borderId="51" xfId="0" applyNumberFormat="1" applyFont="1" applyFill="1" applyBorder="1" applyAlignment="1">
      <alignment horizontal="center"/>
    </xf>
    <xf numFmtId="1" fontId="2" fillId="0" borderId="51" xfId="0" applyNumberFormat="1" applyFont="1" applyFill="1" applyBorder="1" applyAlignment="1" quotePrefix="1">
      <alignment horizontal="center"/>
    </xf>
    <xf numFmtId="1" fontId="2" fillId="0" borderId="52" xfId="0" applyNumberFormat="1" applyFont="1" applyFill="1" applyBorder="1" applyAlignment="1" quotePrefix="1">
      <alignment horizontal="center"/>
    </xf>
    <xf numFmtId="1" fontId="2" fillId="0" borderId="52" xfId="0" applyNumberFormat="1" applyFont="1" applyFill="1" applyBorder="1" applyAlignment="1">
      <alignment horizontal="center"/>
    </xf>
    <xf numFmtId="1" fontId="9" fillId="0" borderId="50" xfId="0" applyNumberFormat="1" applyFont="1" applyFill="1" applyBorder="1" applyAlignment="1">
      <alignment horizontal="center"/>
    </xf>
    <xf numFmtId="1" fontId="2" fillId="34" borderId="21" xfId="0" applyNumberFormat="1" applyFont="1" applyFill="1" applyBorder="1" applyAlignment="1">
      <alignment horizontal="center"/>
    </xf>
    <xf numFmtId="1" fontId="2" fillId="34" borderId="51" xfId="0" applyNumberFormat="1" applyFont="1" applyFill="1" applyBorder="1" applyAlignment="1">
      <alignment horizontal="center"/>
    </xf>
    <xf numFmtId="1" fontId="2" fillId="0" borderId="16" xfId="0" applyNumberFormat="1" applyFont="1" applyFill="1" applyBorder="1" applyAlignment="1">
      <alignment horizontal="center"/>
    </xf>
    <xf numFmtId="1" fontId="2" fillId="0" borderId="53" xfId="0" applyNumberFormat="1" applyFont="1" applyFill="1" applyBorder="1" applyAlignment="1">
      <alignment horizontal="center"/>
    </xf>
    <xf numFmtId="1" fontId="9" fillId="0" borderId="17" xfId="0" applyNumberFormat="1" applyFont="1" applyFill="1" applyBorder="1" applyAlignment="1">
      <alignment horizontal="center"/>
    </xf>
    <xf numFmtId="0" fontId="11" fillId="0" borderId="17" xfId="0" applyFont="1" applyFill="1" applyBorder="1" applyAlignment="1">
      <alignment/>
    </xf>
    <xf numFmtId="0" fontId="11" fillId="0" borderId="23" xfId="0" applyFont="1" applyFill="1" applyBorder="1" applyAlignment="1">
      <alignment/>
    </xf>
    <xf numFmtId="1" fontId="4" fillId="0" borderId="17" xfId="0" applyNumberFormat="1" applyFont="1" applyFill="1" applyBorder="1" applyAlignment="1">
      <alignment horizontal="center"/>
    </xf>
    <xf numFmtId="1" fontId="9" fillId="0" borderId="52" xfId="0" applyNumberFormat="1" applyFont="1" applyFill="1" applyBorder="1" applyAlignment="1">
      <alignment horizontal="center"/>
    </xf>
    <xf numFmtId="0" fontId="11" fillId="0" borderId="52" xfId="0" applyFont="1" applyFill="1" applyBorder="1" applyAlignment="1">
      <alignment/>
    </xf>
    <xf numFmtId="0" fontId="11" fillId="0" borderId="54" xfId="0" applyFont="1" applyFill="1" applyBorder="1" applyAlignment="1">
      <alignment/>
    </xf>
    <xf numFmtId="1" fontId="4" fillId="0" borderId="54" xfId="0" applyNumberFormat="1" applyFont="1" applyFill="1" applyBorder="1" applyAlignment="1">
      <alignment horizontal="center"/>
    </xf>
    <xf numFmtId="0" fontId="24" fillId="0" borderId="0" xfId="0" applyFont="1" applyFill="1" applyBorder="1" applyAlignment="1">
      <alignment horizontal="left"/>
    </xf>
    <xf numFmtId="0" fontId="24" fillId="0" borderId="0" xfId="0" applyFont="1" applyFill="1" applyBorder="1" applyAlignment="1">
      <alignment horizontal="center"/>
    </xf>
    <xf numFmtId="165" fontId="25"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3" fillId="0" borderId="42" xfId="0" applyFont="1" applyFill="1" applyBorder="1" applyAlignment="1">
      <alignment horizontal="left"/>
    </xf>
    <xf numFmtId="0" fontId="3" fillId="0" borderId="0" xfId="0" applyFont="1" applyFill="1" applyBorder="1" applyAlignment="1">
      <alignment horizontal="left"/>
    </xf>
    <xf numFmtId="0" fontId="21" fillId="0" borderId="0" xfId="0" applyFont="1" applyFill="1" applyBorder="1" applyAlignment="1">
      <alignment horizontal="center"/>
    </xf>
    <xf numFmtId="1" fontId="22" fillId="0" borderId="0" xfId="0" applyNumberFormat="1" applyFont="1" applyFill="1" applyBorder="1" applyAlignment="1">
      <alignment horizontal="center"/>
    </xf>
    <xf numFmtId="0" fontId="10" fillId="0" borderId="0" xfId="0" applyFont="1" applyAlignment="1">
      <alignment horizontal="center"/>
    </xf>
    <xf numFmtId="0" fontId="7" fillId="0" borderId="0" xfId="0" applyFont="1" applyAlignment="1">
      <alignment horizontal="center"/>
    </xf>
    <xf numFmtId="1" fontId="2" fillId="0" borderId="18" xfId="0" applyNumberFormat="1" applyFont="1" applyFill="1" applyBorder="1" applyAlignment="1">
      <alignment horizontal="center"/>
    </xf>
    <xf numFmtId="1" fontId="2" fillId="0" borderId="55" xfId="0" applyNumberFormat="1" applyFont="1" applyFill="1" applyBorder="1" applyAlignment="1">
      <alignment horizontal="center"/>
    </xf>
    <xf numFmtId="1" fontId="2" fillId="0" borderId="15" xfId="0" applyNumberFormat="1" applyFont="1" applyFill="1" applyBorder="1" applyAlignment="1">
      <alignment horizontal="center"/>
    </xf>
    <xf numFmtId="1" fontId="2" fillId="0" borderId="18" xfId="0" applyNumberFormat="1" applyFont="1" applyFill="1" applyBorder="1" applyAlignment="1" quotePrefix="1">
      <alignment horizontal="center"/>
    </xf>
    <xf numFmtId="1" fontId="9" fillId="34" borderId="26" xfId="0" applyNumberFormat="1" applyFont="1" applyFill="1" applyBorder="1" applyAlignment="1">
      <alignment horizontal="center"/>
    </xf>
    <xf numFmtId="1" fontId="2" fillId="0" borderId="17" xfId="0" applyNumberFormat="1" applyFont="1" applyFill="1" applyBorder="1" applyAlignment="1" quotePrefix="1">
      <alignment horizontal="center"/>
    </xf>
    <xf numFmtId="0" fontId="10"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horizontal="left"/>
    </xf>
    <xf numFmtId="0" fontId="21" fillId="0" borderId="48" xfId="0" applyFont="1" applyFill="1" applyBorder="1" applyAlignment="1">
      <alignment horizontal="center"/>
    </xf>
    <xf numFmtId="1" fontId="9" fillId="35" borderId="26" xfId="0" applyNumberFormat="1" applyFont="1" applyFill="1" applyBorder="1" applyAlignment="1">
      <alignment horizontal="center"/>
    </xf>
    <xf numFmtId="1" fontId="9" fillId="35" borderId="22" xfId="0" applyNumberFormat="1" applyFont="1" applyFill="1" applyBorder="1" applyAlignment="1">
      <alignment horizontal="center"/>
    </xf>
    <xf numFmtId="1" fontId="9" fillId="35" borderId="50" xfId="0" applyNumberFormat="1" applyFont="1" applyFill="1" applyBorder="1" applyAlignment="1">
      <alignment horizontal="center"/>
    </xf>
    <xf numFmtId="1" fontId="26" fillId="0" borderId="0" xfId="0" applyNumberFormat="1" applyFont="1" applyFill="1" applyBorder="1" applyAlignment="1">
      <alignment horizontal="center"/>
    </xf>
    <xf numFmtId="0" fontId="4" fillId="0" borderId="12" xfId="0" applyFont="1" applyFill="1" applyBorder="1" applyAlignment="1">
      <alignment horizontal="left"/>
    </xf>
    <xf numFmtId="1" fontId="3" fillId="0" borderId="16" xfId="0" applyNumberFormat="1" applyFont="1" applyFill="1" applyBorder="1" applyAlignment="1">
      <alignment horizontal="center"/>
    </xf>
    <xf numFmtId="0" fontId="3" fillId="0" borderId="41" xfId="0" applyFont="1" applyFill="1" applyBorder="1" applyAlignment="1">
      <alignment horizontal="center"/>
    </xf>
    <xf numFmtId="0" fontId="3" fillId="0" borderId="39" xfId="0" applyFont="1" applyFill="1" applyBorder="1" applyAlignment="1">
      <alignment horizontal="center"/>
    </xf>
    <xf numFmtId="1" fontId="27" fillId="0" borderId="0" xfId="0" applyNumberFormat="1" applyFont="1" applyFill="1" applyBorder="1" applyAlignment="1">
      <alignment horizontal="center"/>
    </xf>
    <xf numFmtId="0" fontId="3" fillId="0" borderId="10" xfId="0" applyFont="1" applyFill="1" applyBorder="1" applyAlignment="1">
      <alignment horizontal="center"/>
    </xf>
    <xf numFmtId="0" fontId="2" fillId="0" borderId="33" xfId="0" applyFont="1" applyFill="1" applyBorder="1" applyAlignment="1">
      <alignment horizontal="center"/>
    </xf>
    <xf numFmtId="1" fontId="4" fillId="0" borderId="56" xfId="0" applyNumberFormat="1" applyFont="1" applyFill="1" applyBorder="1" applyAlignment="1">
      <alignment horizontal="center"/>
    </xf>
    <xf numFmtId="1" fontId="9" fillId="0" borderId="0" xfId="0" applyNumberFormat="1" applyFont="1" applyFill="1" applyBorder="1" applyAlignment="1">
      <alignment horizontal="center"/>
    </xf>
    <xf numFmtId="0" fontId="11" fillId="0" borderId="0" xfId="0" applyFont="1" applyFill="1" applyBorder="1" applyAlignment="1">
      <alignment/>
    </xf>
    <xf numFmtId="165" fontId="4" fillId="0" borderId="0" xfId="0" applyNumberFormat="1" applyFont="1" applyFill="1" applyBorder="1" applyAlignment="1">
      <alignment horizontal="center"/>
    </xf>
    <xf numFmtId="0" fontId="2" fillId="0" borderId="0" xfId="0" applyFont="1" applyBorder="1" applyAlignment="1">
      <alignment horizontal="center"/>
    </xf>
    <xf numFmtId="0" fontId="21" fillId="0" borderId="19" xfId="0" applyFont="1" applyFill="1" applyBorder="1" applyAlignment="1">
      <alignment horizontal="center"/>
    </xf>
    <xf numFmtId="0" fontId="0" fillId="0" borderId="0" xfId="0" applyFill="1" applyAlignment="1">
      <alignment horizontal="center"/>
    </xf>
    <xf numFmtId="0" fontId="3" fillId="0" borderId="14" xfId="0" applyFont="1" applyFill="1" applyBorder="1" applyAlignment="1">
      <alignment horizontal="center"/>
    </xf>
    <xf numFmtId="1" fontId="22" fillId="0" borderId="47" xfId="0" applyNumberFormat="1"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9" fillId="0" borderId="12" xfId="0" applyFont="1" applyFill="1" applyBorder="1" applyAlignment="1">
      <alignment horizontal="center"/>
    </xf>
    <xf numFmtId="1" fontId="4" fillId="0" borderId="38"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31" xfId="0" applyNumberFormat="1" applyFont="1" applyFill="1" applyBorder="1" applyAlignment="1">
      <alignment horizontal="center"/>
    </xf>
    <xf numFmtId="1" fontId="2" fillId="0" borderId="0" xfId="0" applyNumberFormat="1" applyFont="1" applyFill="1" applyBorder="1" applyAlignment="1">
      <alignment horizontal="centerContinuous"/>
    </xf>
    <xf numFmtId="1" fontId="4" fillId="0" borderId="29" xfId="0" applyNumberFormat="1" applyFont="1" applyFill="1" applyBorder="1" applyAlignment="1">
      <alignment horizontal="center"/>
    </xf>
    <xf numFmtId="0" fontId="9" fillId="0" borderId="39" xfId="0" applyFont="1" applyFill="1" applyBorder="1" applyAlignment="1">
      <alignment horizontal="center"/>
    </xf>
    <xf numFmtId="1" fontId="2" fillId="0" borderId="39" xfId="0" applyNumberFormat="1" applyFont="1" applyFill="1" applyBorder="1" applyAlignment="1">
      <alignment horizontal="center"/>
    </xf>
    <xf numFmtId="1" fontId="4" fillId="0" borderId="40" xfId="0" applyNumberFormat="1"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2" fillId="0" borderId="39" xfId="0" applyFont="1" applyFill="1" applyBorder="1" applyAlignment="1">
      <alignment horizontal="centerContinuous"/>
    </xf>
    <xf numFmtId="1" fontId="3" fillId="0" borderId="39" xfId="0" applyNumberFormat="1" applyFont="1" applyFill="1" applyBorder="1" applyAlignment="1">
      <alignment horizontal="center"/>
    </xf>
    <xf numFmtId="1" fontId="4" fillId="0" borderId="40" xfId="0" applyNumberFormat="1" applyFont="1" applyFill="1" applyBorder="1" applyAlignment="1">
      <alignment horizontal="centerContinuous"/>
    </xf>
    <xf numFmtId="0" fontId="21" fillId="0" borderId="57" xfId="0" applyFont="1" applyFill="1" applyBorder="1" applyAlignment="1">
      <alignment horizontal="left"/>
    </xf>
    <xf numFmtId="0" fontId="21" fillId="0" borderId="56" xfId="0" applyFont="1" applyFill="1" applyBorder="1" applyAlignment="1">
      <alignment horizontal="left"/>
    </xf>
    <xf numFmtId="0" fontId="21" fillId="0" borderId="58" xfId="0" applyFont="1" applyFill="1" applyBorder="1" applyAlignment="1">
      <alignment horizontal="left"/>
    </xf>
    <xf numFmtId="0" fontId="21" fillId="0" borderId="26" xfId="0" applyFont="1" applyFill="1" applyBorder="1" applyAlignment="1">
      <alignment horizontal="left"/>
    </xf>
    <xf numFmtId="0" fontId="21" fillId="0" borderId="43" xfId="0" applyFont="1" applyFill="1" applyBorder="1" applyAlignment="1">
      <alignment horizontal="left"/>
    </xf>
    <xf numFmtId="0" fontId="3" fillId="0" borderId="19" xfId="0" applyFont="1" applyFill="1" applyBorder="1" applyAlignment="1">
      <alignment horizontal="left"/>
    </xf>
    <xf numFmtId="0" fontId="3" fillId="0" borderId="33" xfId="0" applyFont="1" applyFill="1" applyBorder="1" applyAlignment="1">
      <alignment horizontal="center"/>
    </xf>
    <xf numFmtId="0" fontId="3" fillId="0" borderId="21" xfId="0" applyFont="1" applyFill="1" applyBorder="1" applyAlignment="1">
      <alignment horizontal="center"/>
    </xf>
    <xf numFmtId="0" fontId="0" fillId="0" borderId="0" xfId="0" applyAlignment="1">
      <alignment wrapText="1"/>
    </xf>
    <xf numFmtId="0" fontId="68" fillId="0" borderId="0" xfId="0" applyFont="1" applyAlignment="1">
      <alignment horizontal="left" wrapText="1"/>
    </xf>
    <xf numFmtId="0" fontId="69" fillId="0" borderId="0" xfId="0" applyFont="1" applyAlignment="1">
      <alignment wrapText="1"/>
    </xf>
    <xf numFmtId="0" fontId="70" fillId="0" borderId="0" xfId="0" applyFont="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0" fontId="15" fillId="0" borderId="0" xfId="0" applyFont="1" applyAlignment="1">
      <alignment wrapText="1"/>
    </xf>
    <xf numFmtId="0" fontId="16" fillId="0" borderId="0" xfId="0" applyFont="1" applyAlignment="1">
      <alignment vertical="center" wrapText="1"/>
    </xf>
    <xf numFmtId="0" fontId="0" fillId="0" borderId="0" xfId="0" applyFont="1" applyAlignment="1">
      <alignment wrapText="1"/>
    </xf>
    <xf numFmtId="0" fontId="10" fillId="0" borderId="0" xfId="0" applyFont="1" applyAlignment="1">
      <alignment wrapText="1"/>
    </xf>
    <xf numFmtId="0" fontId="69" fillId="0" borderId="0" xfId="0" applyFont="1" applyAlignment="1">
      <alignment vertical="center" wrapText="1"/>
    </xf>
    <xf numFmtId="0" fontId="2" fillId="0" borderId="0" xfId="0" applyFont="1" applyAlignment="1">
      <alignment horizontal="center"/>
    </xf>
    <xf numFmtId="0" fontId="72" fillId="0" borderId="0" xfId="0" applyFont="1" applyAlignment="1">
      <alignment horizontal="left" wrapText="1"/>
    </xf>
    <xf numFmtId="0" fontId="3" fillId="0" borderId="47" xfId="0" applyFont="1" applyFill="1" applyBorder="1" applyAlignment="1">
      <alignment horizontal="center"/>
    </xf>
    <xf numFmtId="0" fontId="20" fillId="0" borderId="41" xfId="0" applyFont="1" applyFill="1" applyBorder="1" applyAlignment="1">
      <alignment horizontal="center"/>
    </xf>
    <xf numFmtId="165" fontId="20" fillId="0" borderId="59" xfId="0" applyNumberFormat="1" applyFont="1" applyFill="1" applyBorder="1" applyAlignment="1">
      <alignment horizontal="center"/>
    </xf>
    <xf numFmtId="0" fontId="20" fillId="0" borderId="59" xfId="0" applyFont="1" applyFill="1" applyBorder="1" applyAlignment="1">
      <alignment horizontal="center"/>
    </xf>
    <xf numFmtId="0" fontId="6" fillId="0" borderId="59" xfId="0" applyFont="1" applyFill="1" applyBorder="1" applyAlignment="1">
      <alignment horizontal="center"/>
    </xf>
    <xf numFmtId="0" fontId="20" fillId="33" borderId="59" xfId="0" applyFont="1" applyFill="1" applyBorder="1" applyAlignment="1">
      <alignment horizontal="center"/>
    </xf>
    <xf numFmtId="1" fontId="21" fillId="0" borderId="22" xfId="0" applyNumberFormat="1" applyFont="1" applyFill="1" applyBorder="1" applyAlignment="1">
      <alignment horizontal="center"/>
    </xf>
    <xf numFmtId="1" fontId="5" fillId="0" borderId="22" xfId="0" applyNumberFormat="1" applyFont="1" applyFill="1" applyBorder="1" applyAlignment="1">
      <alignment horizontal="center"/>
    </xf>
    <xf numFmtId="1" fontId="21" fillId="0" borderId="26" xfId="0" applyNumberFormat="1" applyFont="1" applyFill="1" applyBorder="1" applyAlignment="1">
      <alignment horizontal="center"/>
    </xf>
    <xf numFmtId="1" fontId="5" fillId="0" borderId="26" xfId="0" applyNumberFormat="1" applyFont="1" applyFill="1" applyBorder="1" applyAlignment="1">
      <alignment horizontal="center"/>
    </xf>
    <xf numFmtId="1" fontId="21" fillId="0" borderId="50" xfId="0" applyNumberFormat="1" applyFont="1" applyFill="1" applyBorder="1" applyAlignment="1">
      <alignment horizontal="center"/>
    </xf>
    <xf numFmtId="1" fontId="21" fillId="0" borderId="45" xfId="0" applyNumberFormat="1" applyFont="1" applyFill="1" applyBorder="1" applyAlignment="1">
      <alignment horizontal="center"/>
    </xf>
    <xf numFmtId="1" fontId="21" fillId="34" borderId="26" xfId="0" applyNumberFormat="1" applyFont="1" applyFill="1" applyBorder="1" applyAlignment="1">
      <alignment horizontal="center"/>
    </xf>
    <xf numFmtId="1" fontId="5" fillId="0" borderId="50" xfId="0" applyNumberFormat="1" applyFont="1" applyFill="1" applyBorder="1" applyAlignment="1">
      <alignment horizontal="center"/>
    </xf>
    <xf numFmtId="1" fontId="19" fillId="0" borderId="26" xfId="0" applyNumberFormat="1" applyFont="1" applyFill="1" applyBorder="1" applyAlignment="1">
      <alignment/>
    </xf>
    <xf numFmtId="1" fontId="19" fillId="0" borderId="26" xfId="0" applyNumberFormat="1" applyFont="1" applyFill="1" applyBorder="1" applyAlignment="1">
      <alignment horizontal="center"/>
    </xf>
    <xf numFmtId="1" fontId="19" fillId="0" borderId="50" xfId="0" applyNumberFormat="1" applyFont="1" applyFill="1" applyBorder="1" applyAlignment="1">
      <alignment/>
    </xf>
    <xf numFmtId="1" fontId="19" fillId="0" borderId="50" xfId="0" applyNumberFormat="1" applyFont="1" applyFill="1" applyBorder="1" applyAlignment="1">
      <alignment horizontal="center"/>
    </xf>
    <xf numFmtId="1" fontId="19" fillId="0" borderId="22" xfId="0" applyNumberFormat="1" applyFont="1" applyFill="1" applyBorder="1" applyAlignment="1">
      <alignment/>
    </xf>
    <xf numFmtId="1" fontId="19" fillId="0" borderId="22" xfId="0" applyNumberFormat="1" applyFont="1" applyFill="1" applyBorder="1" applyAlignment="1">
      <alignment horizontal="center"/>
    </xf>
    <xf numFmtId="0" fontId="4" fillId="0" borderId="60" xfId="0" applyFont="1" applyFill="1" applyBorder="1" applyAlignment="1">
      <alignment horizontal="center"/>
    </xf>
    <xf numFmtId="0" fontId="20" fillId="0" borderId="60" xfId="0" applyFont="1" applyFill="1" applyBorder="1" applyAlignment="1">
      <alignment horizontal="center"/>
    </xf>
    <xf numFmtId="0" fontId="20" fillId="0" borderId="61" xfId="0" applyFont="1" applyFill="1" applyBorder="1" applyAlignment="1">
      <alignment horizontal="center"/>
    </xf>
    <xf numFmtId="165" fontId="20" fillId="0" borderId="62" xfId="0" applyNumberFormat="1" applyFont="1" applyFill="1" applyBorder="1" applyAlignment="1">
      <alignment horizontal="center"/>
    </xf>
    <xf numFmtId="0" fontId="20" fillId="0" borderId="62" xfId="0" applyFont="1" applyFill="1" applyBorder="1" applyAlignment="1">
      <alignment horizontal="center"/>
    </xf>
    <xf numFmtId="0" fontId="6" fillId="0" borderId="62" xfId="0" applyFont="1" applyFill="1" applyBorder="1" applyAlignment="1">
      <alignment horizontal="center"/>
    </xf>
    <xf numFmtId="0" fontId="20" fillId="33" borderId="62" xfId="0" applyFont="1" applyFill="1" applyBorder="1" applyAlignment="1">
      <alignment horizontal="center"/>
    </xf>
    <xf numFmtId="0" fontId="2" fillId="0" borderId="42" xfId="0" applyFont="1" applyBorder="1" applyAlignment="1">
      <alignment horizontal="center"/>
    </xf>
    <xf numFmtId="0" fontId="2" fillId="0" borderId="21" xfId="0" applyFont="1" applyBorder="1" applyAlignment="1">
      <alignment horizontal="center"/>
    </xf>
    <xf numFmtId="0" fontId="2" fillId="33" borderId="23" xfId="0" applyFont="1" applyFill="1" applyBorder="1" applyAlignment="1">
      <alignment horizontal="center"/>
    </xf>
    <xf numFmtId="0" fontId="2" fillId="0" borderId="63" xfId="0" applyFont="1" applyBorder="1" applyAlignment="1">
      <alignment horizontal="center"/>
    </xf>
    <xf numFmtId="0" fontId="9" fillId="0" borderId="64" xfId="0" applyFont="1" applyBorder="1" applyAlignment="1">
      <alignment horizontal="center"/>
    </xf>
    <xf numFmtId="0" fontId="9" fillId="33" borderId="65" xfId="0" applyFont="1" applyFill="1" applyBorder="1" applyAlignment="1">
      <alignment horizontal="center"/>
    </xf>
    <xf numFmtId="0" fontId="4" fillId="0" borderId="66" xfId="0" applyFont="1" applyFill="1" applyBorder="1" applyAlignment="1">
      <alignment horizontal="center"/>
    </xf>
    <xf numFmtId="0" fontId="4" fillId="0" borderId="67" xfId="0" applyFont="1" applyFill="1" applyBorder="1" applyAlignment="1">
      <alignment horizontal="center"/>
    </xf>
    <xf numFmtId="1" fontId="4" fillId="0" borderId="67" xfId="0" applyNumberFormat="1" applyFont="1" applyFill="1" applyBorder="1" applyAlignment="1">
      <alignment horizontal="center"/>
    </xf>
    <xf numFmtId="0" fontId="4" fillId="0" borderId="68" xfId="0" applyFont="1" applyFill="1" applyBorder="1" applyAlignment="1">
      <alignment horizontal="center"/>
    </xf>
    <xf numFmtId="0" fontId="20" fillId="0" borderId="69" xfId="0" applyFont="1" applyFill="1" applyBorder="1" applyAlignment="1">
      <alignment horizontal="center"/>
    </xf>
    <xf numFmtId="0" fontId="26" fillId="0" borderId="69" xfId="0" applyFont="1" applyFill="1" applyBorder="1" applyAlignment="1">
      <alignment horizontal="center"/>
    </xf>
    <xf numFmtId="0" fontId="4" fillId="0" borderId="70" xfId="0" applyFont="1" applyFill="1" applyBorder="1" applyAlignment="1">
      <alignment horizontal="center"/>
    </xf>
    <xf numFmtId="0" fontId="4" fillId="0" borderId="61" xfId="0" applyFont="1" applyFill="1" applyBorder="1" applyAlignment="1">
      <alignment horizontal="center"/>
    </xf>
    <xf numFmtId="0" fontId="26" fillId="0" borderId="71" xfId="0" applyFont="1" applyFill="1" applyBorder="1" applyAlignment="1">
      <alignment horizontal="center"/>
    </xf>
    <xf numFmtId="0" fontId="2" fillId="0" borderId="69" xfId="0" applyFont="1" applyFill="1" applyBorder="1" applyAlignment="1">
      <alignment horizontal="center"/>
    </xf>
    <xf numFmtId="0" fontId="2" fillId="0" borderId="71" xfId="0" applyFont="1" applyFill="1" applyBorder="1" applyAlignment="1">
      <alignment horizontal="center"/>
    </xf>
    <xf numFmtId="0" fontId="2" fillId="0" borderId="61" xfId="0" applyFont="1" applyFill="1" applyBorder="1" applyAlignment="1">
      <alignment horizontal="center"/>
    </xf>
    <xf numFmtId="0" fontId="9" fillId="0" borderId="62" xfId="0" applyFont="1" applyFill="1" applyBorder="1" applyAlignment="1">
      <alignment horizontal="center"/>
    </xf>
    <xf numFmtId="0" fontId="2" fillId="33" borderId="61" xfId="0" applyFont="1" applyFill="1" applyBorder="1" applyAlignment="1">
      <alignment horizontal="center"/>
    </xf>
    <xf numFmtId="0" fontId="2" fillId="33" borderId="71" xfId="0" applyFont="1" applyFill="1" applyBorder="1" applyAlignment="1">
      <alignment horizontal="center"/>
    </xf>
    <xf numFmtId="0" fontId="4" fillId="0" borderId="72" xfId="0" applyFont="1" applyFill="1" applyBorder="1" applyAlignment="1">
      <alignment horizontal="center"/>
    </xf>
    <xf numFmtId="0" fontId="20" fillId="0" borderId="73" xfId="0" applyFont="1" applyFill="1" applyBorder="1" applyAlignment="1">
      <alignment horizontal="center"/>
    </xf>
    <xf numFmtId="0" fontId="20" fillId="0" borderId="44" xfId="0" applyFont="1" applyFill="1" applyBorder="1" applyAlignment="1">
      <alignment horizontal="center"/>
    </xf>
    <xf numFmtId="165" fontId="20" fillId="0" borderId="74" xfId="0" applyNumberFormat="1" applyFont="1" applyFill="1" applyBorder="1" applyAlignment="1">
      <alignment horizontal="center"/>
    </xf>
    <xf numFmtId="0" fontId="20" fillId="0" borderId="74" xfId="0" applyFont="1" applyFill="1" applyBorder="1" applyAlignment="1">
      <alignment horizontal="center"/>
    </xf>
    <xf numFmtId="0" fontId="6" fillId="0" borderId="74" xfId="0" applyFont="1" applyFill="1" applyBorder="1" applyAlignment="1">
      <alignment horizontal="center"/>
    </xf>
    <xf numFmtId="0" fontId="20" fillId="33" borderId="75" xfId="0" applyFont="1" applyFill="1" applyBorder="1" applyAlignment="1">
      <alignment horizontal="center"/>
    </xf>
    <xf numFmtId="0" fontId="4" fillId="0" borderId="76" xfId="0" applyFont="1" applyFill="1" applyBorder="1" applyAlignment="1">
      <alignment horizontal="center"/>
    </xf>
    <xf numFmtId="0" fontId="20" fillId="0" borderId="77" xfId="0" applyFont="1" applyFill="1" applyBorder="1" applyAlignment="1">
      <alignment horizontal="center"/>
    </xf>
    <xf numFmtId="0" fontId="20" fillId="0" borderId="78" xfId="0" applyFont="1" applyFill="1" applyBorder="1" applyAlignment="1">
      <alignment horizontal="center"/>
    </xf>
    <xf numFmtId="165" fontId="20" fillId="0" borderId="79" xfId="0" applyNumberFormat="1" applyFont="1" applyFill="1" applyBorder="1" applyAlignment="1">
      <alignment horizontal="center"/>
    </xf>
    <xf numFmtId="0" fontId="20" fillId="0" borderId="79" xfId="0" applyFont="1" applyFill="1" applyBorder="1" applyAlignment="1">
      <alignment horizontal="center"/>
    </xf>
    <xf numFmtId="0" fontId="6" fillId="0" borderId="79" xfId="0" applyFont="1" applyFill="1" applyBorder="1" applyAlignment="1">
      <alignment horizontal="center"/>
    </xf>
    <xf numFmtId="0" fontId="20" fillId="33" borderId="80" xfId="0" applyFont="1" applyFill="1" applyBorder="1" applyAlignment="1">
      <alignment horizontal="center"/>
    </xf>
    <xf numFmtId="0" fontId="4" fillId="0" borderId="56" xfId="0" applyFont="1" applyFill="1" applyBorder="1" applyAlignment="1">
      <alignment horizontal="center"/>
    </xf>
    <xf numFmtId="0" fontId="18" fillId="0" borderId="81" xfId="0" applyFont="1" applyFill="1" applyBorder="1" applyAlignment="1">
      <alignment horizontal="center" wrapText="1"/>
    </xf>
    <xf numFmtId="0" fontId="4" fillId="0" borderId="18" xfId="0" applyFont="1" applyFill="1" applyBorder="1" applyAlignment="1">
      <alignment horizontal="center"/>
    </xf>
    <xf numFmtId="0" fontId="4" fillId="0" borderId="43" xfId="0" applyFont="1" applyFill="1" applyBorder="1" applyAlignment="1">
      <alignment horizontal="center"/>
    </xf>
    <xf numFmtId="0" fontId="2" fillId="0" borderId="20" xfId="0" applyFont="1" applyFill="1" applyBorder="1" applyAlignment="1">
      <alignment horizontal="center"/>
    </xf>
    <xf numFmtId="0" fontId="2" fillId="0" borderId="43" xfId="0" applyFont="1" applyFill="1" applyBorder="1" applyAlignment="1">
      <alignment horizontal="center"/>
    </xf>
    <xf numFmtId="0" fontId="2" fillId="0" borderId="18" xfId="0" applyFont="1" applyFill="1" applyBorder="1" applyAlignment="1">
      <alignment horizontal="center"/>
    </xf>
    <xf numFmtId="0" fontId="9" fillId="0" borderId="19" xfId="0" applyFont="1" applyFill="1" applyBorder="1" applyAlignment="1">
      <alignment horizontal="center"/>
    </xf>
    <xf numFmtId="0" fontId="20" fillId="0" borderId="62" xfId="0" applyFont="1" applyFill="1" applyBorder="1" applyAlignment="1">
      <alignment/>
    </xf>
    <xf numFmtId="0" fontId="9" fillId="33" borderId="81" xfId="0" applyFont="1" applyFill="1" applyBorder="1" applyAlignment="1">
      <alignment horizontal="center"/>
    </xf>
    <xf numFmtId="0" fontId="4" fillId="0" borderId="78" xfId="0" applyFont="1" applyFill="1" applyBorder="1" applyAlignment="1">
      <alignment horizontal="center"/>
    </xf>
    <xf numFmtId="0" fontId="4" fillId="0" borderId="82" xfId="0" applyFont="1" applyFill="1" applyBorder="1" applyAlignment="1">
      <alignment horizontal="center"/>
    </xf>
    <xf numFmtId="0" fontId="2" fillId="0" borderId="76" xfId="0" applyFont="1" applyFill="1" applyBorder="1" applyAlignment="1">
      <alignment horizontal="center"/>
    </xf>
    <xf numFmtId="0" fontId="2" fillId="0" borderId="82" xfId="0" applyFont="1" applyFill="1" applyBorder="1" applyAlignment="1">
      <alignment horizontal="center"/>
    </xf>
    <xf numFmtId="0" fontId="2" fillId="0" borderId="78" xfId="0" applyFont="1" applyFill="1" applyBorder="1" applyAlignment="1">
      <alignment horizontal="center"/>
    </xf>
    <xf numFmtId="0" fontId="9" fillId="0" borderId="79" xfId="0" applyFont="1" applyFill="1" applyBorder="1" applyAlignment="1">
      <alignment horizontal="center"/>
    </xf>
    <xf numFmtId="0" fontId="9" fillId="0" borderId="80" xfId="0" applyFont="1" applyFill="1" applyBorder="1" applyAlignment="1">
      <alignment horizontal="center"/>
    </xf>
    <xf numFmtId="0" fontId="4" fillId="0" borderId="71" xfId="0" applyFont="1" applyFill="1" applyBorder="1" applyAlignment="1">
      <alignment horizontal="center"/>
    </xf>
    <xf numFmtId="1" fontId="9" fillId="0" borderId="62" xfId="0" applyNumberFormat="1" applyFont="1" applyFill="1" applyBorder="1" applyAlignment="1">
      <alignment horizontal="center"/>
    </xf>
    <xf numFmtId="0" fontId="0" fillId="0" borderId="61" xfId="0" applyBorder="1" applyAlignment="1">
      <alignment/>
    </xf>
    <xf numFmtId="0" fontId="0" fillId="0" borderId="61" xfId="0" applyFont="1" applyBorder="1" applyAlignment="1">
      <alignment/>
    </xf>
    <xf numFmtId="0" fontId="20" fillId="0" borderId="83" xfId="0" applyFont="1" applyFill="1" applyBorder="1" applyAlignment="1">
      <alignment horizontal="center"/>
    </xf>
    <xf numFmtId="0" fontId="20" fillId="0" borderId="72" xfId="0" applyFont="1" applyFill="1" applyBorder="1" applyAlignment="1">
      <alignment horizontal="center"/>
    </xf>
    <xf numFmtId="0" fontId="4" fillId="0" borderId="69" xfId="0" applyFont="1" applyFill="1" applyBorder="1" applyAlignment="1">
      <alignment horizontal="center"/>
    </xf>
    <xf numFmtId="0" fontId="3" fillId="0" borderId="10" xfId="0" applyFont="1" applyFill="1" applyBorder="1" applyAlignment="1">
      <alignment horizontal="left"/>
    </xf>
    <xf numFmtId="1" fontId="3" fillId="0" borderId="10" xfId="0" applyNumberFormat="1" applyFont="1" applyFill="1" applyBorder="1" applyAlignment="1">
      <alignment horizontal="center"/>
    </xf>
    <xf numFmtId="1" fontId="26" fillId="0" borderId="10" xfId="0" applyNumberFormat="1" applyFont="1" applyFill="1" applyBorder="1" applyAlignment="1">
      <alignment horizontal="center"/>
    </xf>
    <xf numFmtId="0" fontId="3" fillId="0" borderId="21" xfId="0" applyFont="1" applyFill="1" applyBorder="1" applyAlignment="1">
      <alignment horizontal="left"/>
    </xf>
    <xf numFmtId="1" fontId="3" fillId="0" borderId="21" xfId="0" applyNumberFormat="1" applyFont="1" applyFill="1" applyBorder="1" applyAlignment="1">
      <alignment horizontal="center"/>
    </xf>
    <xf numFmtId="0" fontId="26" fillId="0" borderId="61" xfId="0" applyFont="1" applyFill="1" applyBorder="1" applyAlignment="1">
      <alignment horizontal="center"/>
    </xf>
    <xf numFmtId="0" fontId="27" fillId="0" borderId="0" xfId="0" applyFont="1" applyFill="1" applyBorder="1" applyAlignment="1">
      <alignment horizontal="center"/>
    </xf>
    <xf numFmtId="0" fontId="10" fillId="0" borderId="30" xfId="0" applyFont="1" applyFill="1" applyBorder="1" applyAlignment="1">
      <alignment horizontal="center" wrapText="1"/>
    </xf>
    <xf numFmtId="0" fontId="0" fillId="0" borderId="35" xfId="0" applyFont="1" applyFill="1" applyBorder="1" applyAlignment="1">
      <alignment horizontal="center" wrapText="1"/>
    </xf>
    <xf numFmtId="0" fontId="0" fillId="0" borderId="17" xfId="0" applyFont="1" applyFill="1" applyBorder="1" applyAlignment="1">
      <alignment horizontal="center" wrapText="1"/>
    </xf>
    <xf numFmtId="0" fontId="0" fillId="0" borderId="16" xfId="0" applyFont="1" applyFill="1" applyBorder="1" applyAlignment="1">
      <alignment horizontal="center" wrapText="1"/>
    </xf>
    <xf numFmtId="0" fontId="17" fillId="0" borderId="30" xfId="0" applyFont="1" applyFill="1" applyBorder="1" applyAlignment="1">
      <alignment horizontal="center" wrapText="1"/>
    </xf>
    <xf numFmtId="0" fontId="11" fillId="0" borderId="35" xfId="0" applyFont="1" applyFill="1" applyBorder="1" applyAlignment="1">
      <alignment horizontal="center" wrapText="1"/>
    </xf>
    <xf numFmtId="0" fontId="11" fillId="0" borderId="17" xfId="0" applyFont="1" applyFill="1" applyBorder="1" applyAlignment="1">
      <alignment horizontal="center" wrapText="1"/>
    </xf>
    <xf numFmtId="0" fontId="11" fillId="0" borderId="16" xfId="0" applyFont="1" applyFill="1" applyBorder="1" applyAlignment="1">
      <alignment horizontal="center" wrapText="1"/>
    </xf>
    <xf numFmtId="0" fontId="10" fillId="0" borderId="35" xfId="0" applyFont="1" applyFill="1" applyBorder="1" applyAlignment="1">
      <alignment horizontal="center" wrapText="1"/>
    </xf>
    <xf numFmtId="0" fontId="10" fillId="0" borderId="17" xfId="0" applyFont="1" applyFill="1" applyBorder="1" applyAlignment="1">
      <alignment horizontal="center" wrapText="1"/>
    </xf>
    <xf numFmtId="0" fontId="10" fillId="0" borderId="16" xfId="0" applyFont="1" applyFill="1" applyBorder="1" applyAlignment="1">
      <alignment horizontal="center" wrapText="1"/>
    </xf>
    <xf numFmtId="0" fontId="11" fillId="0" borderId="12" xfId="0" applyFont="1" applyFill="1" applyBorder="1" applyAlignment="1">
      <alignment horizontal="center" wrapText="1"/>
    </xf>
    <xf numFmtId="0" fontId="11" fillId="0" borderId="15" xfId="0" applyFont="1" applyFill="1" applyBorder="1" applyAlignment="1">
      <alignment horizontal="center" wrapText="1"/>
    </xf>
    <xf numFmtId="0" fontId="17" fillId="0" borderId="12" xfId="0" applyFont="1" applyFill="1" applyBorder="1" applyAlignment="1">
      <alignment horizontal="center" wrapText="1"/>
    </xf>
    <xf numFmtId="0" fontId="11" fillId="0" borderId="84" xfId="0" applyFont="1" applyFill="1" applyBorder="1" applyAlignment="1">
      <alignment horizontal="center" wrapText="1"/>
    </xf>
    <xf numFmtId="0" fontId="11" fillId="0" borderId="36" xfId="0" applyFont="1" applyFill="1" applyBorder="1" applyAlignment="1">
      <alignment horizontal="center" wrapText="1"/>
    </xf>
    <xf numFmtId="0" fontId="11" fillId="0" borderId="0" xfId="0" applyFont="1" applyFill="1" applyBorder="1" applyAlignment="1">
      <alignment horizontal="center" wrapText="1"/>
    </xf>
    <xf numFmtId="0" fontId="4" fillId="0" borderId="0" xfId="0" applyFont="1" applyFill="1" applyBorder="1" applyAlignment="1">
      <alignment horizontal="center"/>
    </xf>
    <xf numFmtId="0" fontId="10" fillId="0" borderId="0" xfId="0" applyFont="1" applyAlignment="1">
      <alignment horizontal="center"/>
    </xf>
    <xf numFmtId="0" fontId="9" fillId="0" borderId="0" xfId="0" applyFont="1" applyFill="1" applyBorder="1" applyAlignment="1">
      <alignment horizontal="center"/>
    </xf>
    <xf numFmtId="0" fontId="7" fillId="0" borderId="0" xfId="0" applyFont="1" applyAlignment="1">
      <alignment horizontal="center"/>
    </xf>
    <xf numFmtId="0" fontId="17" fillId="0" borderId="38" xfId="0" applyFont="1" applyFill="1" applyBorder="1" applyAlignment="1">
      <alignment horizontal="center" wrapText="1"/>
    </xf>
    <xf numFmtId="0" fontId="17" fillId="0" borderId="17" xfId="0" applyFont="1" applyFill="1" applyBorder="1" applyAlignment="1">
      <alignment horizontal="center" wrapText="1"/>
    </xf>
    <xf numFmtId="0" fontId="17" fillId="0" borderId="85" xfId="0" applyFont="1" applyFill="1" applyBorder="1" applyAlignment="1">
      <alignment horizontal="center" wrapText="1"/>
    </xf>
    <xf numFmtId="0" fontId="17" fillId="0" borderId="35" xfId="0" applyFont="1" applyFill="1" applyBorder="1" applyAlignment="1">
      <alignment horizontal="center" wrapText="1"/>
    </xf>
    <xf numFmtId="0" fontId="17" fillId="0" borderId="16" xfId="0" applyFont="1" applyFill="1" applyBorder="1" applyAlignment="1">
      <alignment horizontal="center" wrapText="1"/>
    </xf>
    <xf numFmtId="1" fontId="22" fillId="0" borderId="0" xfId="0" applyNumberFormat="1" applyFont="1" applyFill="1" applyBorder="1" applyAlignment="1">
      <alignment horizontal="center"/>
    </xf>
    <xf numFmtId="0" fontId="20" fillId="0" borderId="72" xfId="0" applyFont="1" applyFill="1" applyBorder="1" applyAlignment="1">
      <alignment horizontal="center"/>
    </xf>
    <xf numFmtId="0" fontId="20" fillId="0" borderId="86" xfId="0" applyFont="1" applyFill="1" applyBorder="1" applyAlignment="1">
      <alignment horizontal="center"/>
    </xf>
    <xf numFmtId="0" fontId="20" fillId="0"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21</xdr:row>
      <xdr:rowOff>47625</xdr:rowOff>
    </xdr:from>
    <xdr:to>
      <xdr:col>11</xdr:col>
      <xdr:colOff>981075</xdr:colOff>
      <xdr:row>27</xdr:row>
      <xdr:rowOff>76200</xdr:rowOff>
    </xdr:to>
    <xdr:sp>
      <xdr:nvSpPr>
        <xdr:cNvPr id="1" name="TextBox 2"/>
        <xdr:cNvSpPr txBox="1">
          <a:spLocks noChangeArrowheads="1"/>
        </xdr:cNvSpPr>
      </xdr:nvSpPr>
      <xdr:spPr>
        <a:xfrm>
          <a:off x="5248275" y="4171950"/>
          <a:ext cx="5657850"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Team Award: A Team is defined as three or four  entries,</a:t>
          </a:r>
          <a:r>
            <a:rPr lang="en-US" cap="none" sz="1200" b="0" i="0" u="none" baseline="0">
              <a:solidFill>
                <a:srgbClr val="000000"/>
              </a:solidFill>
              <a:latin typeface="Calibri"/>
              <a:ea typeface="Calibri"/>
              <a:cs typeface="Calibri"/>
            </a:rPr>
            <a:t> including at least one "rookie" where no occupant has run or worked Alcan (past cycle entrants may qualify as winter "rookies").  Each entry on a team will be given a score factor, which is the ratio of their score to the winning score in their class. The winning team will be the one with the lowest average score factor. Teams must  be declared by 8pm August 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3"/>
  <sheetViews>
    <sheetView zoomScalePageLayoutView="0" workbookViewId="0" topLeftCell="A1">
      <selection activeCell="G25" sqref="G25"/>
    </sheetView>
  </sheetViews>
  <sheetFormatPr defaultColWidth="9.140625" defaultRowHeight="12.75"/>
  <cols>
    <col min="1" max="1" width="4.421875" style="0" bestFit="1" customWidth="1"/>
    <col min="2" max="2" width="10.140625" style="0" bestFit="1" customWidth="1"/>
    <col min="3" max="3" width="16.421875" style="0" bestFit="1" customWidth="1"/>
    <col min="4" max="4" width="10.57421875" style="0" bestFit="1" customWidth="1"/>
  </cols>
  <sheetData>
    <row r="1" spans="1:4" ht="13.5" thickBot="1">
      <c r="A1" s="394" t="s">
        <v>63</v>
      </c>
      <c r="B1" s="394" t="s">
        <v>64</v>
      </c>
      <c r="C1" s="395" t="s">
        <v>286</v>
      </c>
      <c r="D1" s="394" t="s">
        <v>65</v>
      </c>
    </row>
    <row r="2" spans="2:3" ht="15.75" customHeight="1" thickTop="1">
      <c r="B2" t="s">
        <v>120</v>
      </c>
      <c r="C2" t="s">
        <v>120</v>
      </c>
    </row>
    <row r="3" spans="1:4" ht="12.75">
      <c r="A3">
        <v>2</v>
      </c>
      <c r="B3" t="s">
        <v>15</v>
      </c>
      <c r="C3" s="11" t="s">
        <v>169</v>
      </c>
      <c r="D3" t="s">
        <v>39</v>
      </c>
    </row>
    <row r="4" spans="1:4" ht="12.75">
      <c r="A4">
        <v>3</v>
      </c>
      <c r="B4" t="s">
        <v>66</v>
      </c>
      <c r="C4" t="s">
        <v>108</v>
      </c>
      <c r="D4" t="s">
        <v>36</v>
      </c>
    </row>
    <row r="5" spans="1:4" ht="12.75">
      <c r="A5">
        <v>4</v>
      </c>
      <c r="B5" t="s">
        <v>42</v>
      </c>
      <c r="C5" t="s">
        <v>109</v>
      </c>
      <c r="D5" t="s">
        <v>40</v>
      </c>
    </row>
    <row r="6" spans="1:4" ht="12.75">
      <c r="A6">
        <v>5</v>
      </c>
      <c r="B6" t="s">
        <v>67</v>
      </c>
      <c r="C6" t="s">
        <v>43</v>
      </c>
      <c r="D6" t="s">
        <v>40</v>
      </c>
    </row>
    <row r="7" spans="1:4" ht="12.75">
      <c r="A7">
        <v>6</v>
      </c>
      <c r="B7" t="s">
        <v>68</v>
      </c>
      <c r="C7" t="s">
        <v>68</v>
      </c>
      <c r="D7" t="s">
        <v>40</v>
      </c>
    </row>
    <row r="8" spans="1:4" ht="12.75">
      <c r="A8">
        <v>7</v>
      </c>
      <c r="B8" t="s">
        <v>69</v>
      </c>
      <c r="C8" t="s">
        <v>110</v>
      </c>
      <c r="D8" t="s">
        <v>36</v>
      </c>
    </row>
    <row r="9" spans="1:4" ht="12.75">
      <c r="A9">
        <v>8</v>
      </c>
      <c r="B9" t="s">
        <v>70</v>
      </c>
      <c r="C9" s="11" t="s">
        <v>170</v>
      </c>
      <c r="D9" t="s">
        <v>221</v>
      </c>
    </row>
    <row r="10" spans="1:4" ht="12.75">
      <c r="A10">
        <v>9</v>
      </c>
      <c r="B10" t="s">
        <v>71</v>
      </c>
      <c r="C10" t="s">
        <v>71</v>
      </c>
      <c r="D10" t="s">
        <v>222</v>
      </c>
    </row>
    <row r="11" spans="1:4" ht="12.75">
      <c r="A11">
        <v>10</v>
      </c>
      <c r="B11" t="s">
        <v>72</v>
      </c>
      <c r="C11" t="s">
        <v>111</v>
      </c>
      <c r="D11" t="s">
        <v>223</v>
      </c>
    </row>
    <row r="12" spans="1:4" ht="12.75">
      <c r="A12">
        <v>11</v>
      </c>
      <c r="B12" t="s">
        <v>73</v>
      </c>
      <c r="C12" t="s">
        <v>112</v>
      </c>
      <c r="D12" t="s">
        <v>40</v>
      </c>
    </row>
    <row r="13" spans="1:4" ht="12.75">
      <c r="A13">
        <v>12</v>
      </c>
      <c r="B13" t="s">
        <v>74</v>
      </c>
      <c r="C13" t="s">
        <v>74</v>
      </c>
      <c r="D13" t="s">
        <v>40</v>
      </c>
    </row>
    <row r="14" spans="1:4" ht="12.75">
      <c r="A14">
        <v>13</v>
      </c>
      <c r="B14" t="s">
        <v>75</v>
      </c>
      <c r="C14" t="s">
        <v>75</v>
      </c>
      <c r="D14" t="s">
        <v>40</v>
      </c>
    </row>
    <row r="15" spans="1:4" ht="12.75">
      <c r="A15">
        <v>14</v>
      </c>
      <c r="B15" t="s">
        <v>76</v>
      </c>
      <c r="C15" t="s">
        <v>76</v>
      </c>
      <c r="D15" t="s">
        <v>224</v>
      </c>
    </row>
    <row r="16" spans="1:4" ht="12.75">
      <c r="A16">
        <v>15</v>
      </c>
      <c r="B16" t="s">
        <v>77</v>
      </c>
      <c r="C16" t="s">
        <v>113</v>
      </c>
      <c r="D16" t="s">
        <v>225</v>
      </c>
    </row>
    <row r="17" spans="1:4" ht="12.75">
      <c r="A17">
        <v>16</v>
      </c>
      <c r="B17" t="s">
        <v>78</v>
      </c>
      <c r="C17" t="s">
        <v>114</v>
      </c>
      <c r="D17" t="s">
        <v>226</v>
      </c>
    </row>
    <row r="18" spans="1:4" ht="12.75">
      <c r="A18">
        <v>17</v>
      </c>
      <c r="B18" t="s">
        <v>79</v>
      </c>
      <c r="C18" t="s">
        <v>115</v>
      </c>
      <c r="D18" t="s">
        <v>39</v>
      </c>
    </row>
    <row r="19" spans="1:4" ht="12.75">
      <c r="A19">
        <v>19</v>
      </c>
      <c r="B19" t="s">
        <v>80</v>
      </c>
      <c r="C19" t="s">
        <v>80</v>
      </c>
      <c r="D19" t="s">
        <v>38</v>
      </c>
    </row>
    <row r="20" spans="1:4" ht="12.75">
      <c r="A20">
        <v>20</v>
      </c>
      <c r="B20" t="s">
        <v>81</v>
      </c>
      <c r="C20" t="s">
        <v>116</v>
      </c>
      <c r="D20" t="s">
        <v>227</v>
      </c>
    </row>
    <row r="21" spans="1:4" ht="12.75">
      <c r="A21">
        <v>21</v>
      </c>
      <c r="B21" t="s">
        <v>117</v>
      </c>
      <c r="C21" t="s">
        <v>117</v>
      </c>
      <c r="D21" t="s">
        <v>44</v>
      </c>
    </row>
    <row r="22" spans="1:4" ht="12.75">
      <c r="A22">
        <v>22</v>
      </c>
      <c r="B22" t="s">
        <v>82</v>
      </c>
      <c r="C22" t="s">
        <v>118</v>
      </c>
      <c r="D22" t="s">
        <v>228</v>
      </c>
    </row>
    <row r="23" spans="1:4" ht="12.75">
      <c r="A23">
        <v>23</v>
      </c>
      <c r="B23" t="s">
        <v>83</v>
      </c>
      <c r="C23" s="11" t="s">
        <v>171</v>
      </c>
      <c r="D23" t="s">
        <v>40</v>
      </c>
    </row>
    <row r="24" spans="1:4" ht="12.75">
      <c r="A24">
        <v>24</v>
      </c>
      <c r="B24" t="s">
        <v>84</v>
      </c>
      <c r="C24" s="11" t="s">
        <v>284</v>
      </c>
      <c r="D24" t="s">
        <v>229</v>
      </c>
    </row>
    <row r="25" spans="1:4" ht="12.75">
      <c r="A25">
        <v>25</v>
      </c>
      <c r="B25" t="s">
        <v>85</v>
      </c>
      <c r="C25" t="s">
        <v>85</v>
      </c>
      <c r="D25" t="s">
        <v>230</v>
      </c>
    </row>
    <row r="26" spans="1:4" ht="12.75">
      <c r="A26">
        <v>27</v>
      </c>
      <c r="B26" t="s">
        <v>86</v>
      </c>
      <c r="C26" t="s">
        <v>119</v>
      </c>
      <c r="D26" t="s">
        <v>36</v>
      </c>
    </row>
    <row r="27" spans="1:4" ht="12.75">
      <c r="A27">
        <v>29</v>
      </c>
      <c r="B27" t="s">
        <v>183</v>
      </c>
      <c r="C27" s="11" t="s">
        <v>172</v>
      </c>
      <c r="D27" t="s">
        <v>231</v>
      </c>
    </row>
    <row r="28" spans="1:4" ht="12.75">
      <c r="A28">
        <v>31</v>
      </c>
      <c r="B28" t="s">
        <v>87</v>
      </c>
      <c r="D28" t="s">
        <v>232</v>
      </c>
    </row>
    <row r="29" spans="1:4" ht="12.75">
      <c r="A29">
        <v>33</v>
      </c>
      <c r="B29" t="s">
        <v>88</v>
      </c>
      <c r="D29" t="s">
        <v>232</v>
      </c>
    </row>
    <row r="30" spans="1:4" ht="12.75">
      <c r="A30">
        <v>34</v>
      </c>
      <c r="B30" t="s">
        <v>89</v>
      </c>
      <c r="D30" t="s">
        <v>232</v>
      </c>
    </row>
    <row r="31" spans="1:4" ht="12.75">
      <c r="A31">
        <v>35</v>
      </c>
      <c r="B31" t="s">
        <v>74</v>
      </c>
      <c r="D31" t="s">
        <v>232</v>
      </c>
    </row>
    <row r="32" spans="1:4" ht="12.75">
      <c r="A32">
        <v>36</v>
      </c>
      <c r="B32" t="s">
        <v>73</v>
      </c>
      <c r="D32" t="s">
        <v>233</v>
      </c>
    </row>
    <row r="33" spans="1:4" ht="12.75">
      <c r="A33">
        <v>37</v>
      </c>
      <c r="B33" t="s">
        <v>90</v>
      </c>
      <c r="D33" t="s">
        <v>232</v>
      </c>
    </row>
    <row r="34" spans="1:4" ht="12.75">
      <c r="A34">
        <v>38</v>
      </c>
      <c r="B34" t="s">
        <v>91</v>
      </c>
      <c r="D34" t="s">
        <v>234</v>
      </c>
    </row>
    <row r="35" spans="1:4" ht="12.75">
      <c r="A35">
        <v>40</v>
      </c>
      <c r="B35" t="s">
        <v>92</v>
      </c>
      <c r="D35" t="s">
        <v>235</v>
      </c>
    </row>
    <row r="36" spans="1:4" ht="12.75">
      <c r="A36">
        <v>41</v>
      </c>
      <c r="B36" t="s">
        <v>93</v>
      </c>
      <c r="D36" t="s">
        <v>234</v>
      </c>
    </row>
    <row r="37" spans="1:4" ht="12.75">
      <c r="A37">
        <v>42</v>
      </c>
      <c r="B37" t="s">
        <v>94</v>
      </c>
      <c r="D37" t="s">
        <v>232</v>
      </c>
    </row>
    <row r="38" spans="1:4" ht="12.75">
      <c r="A38">
        <v>43</v>
      </c>
      <c r="B38" t="s">
        <v>94</v>
      </c>
      <c r="D38" t="s">
        <v>232</v>
      </c>
    </row>
    <row r="39" spans="1:4" ht="12.75">
      <c r="A39">
        <v>44</v>
      </c>
      <c r="B39" t="s">
        <v>95</v>
      </c>
      <c r="D39" t="s">
        <v>233</v>
      </c>
    </row>
    <row r="40" spans="1:4" ht="12.75">
      <c r="A40">
        <v>45</v>
      </c>
      <c r="B40" t="s">
        <v>95</v>
      </c>
      <c r="D40" t="s">
        <v>233</v>
      </c>
    </row>
    <row r="41" spans="1:4" ht="12.75">
      <c r="A41">
        <v>46</v>
      </c>
      <c r="B41" t="s">
        <v>96</v>
      </c>
      <c r="D41" t="s">
        <v>232</v>
      </c>
    </row>
    <row r="42" spans="1:4" ht="12.75">
      <c r="A42">
        <v>47</v>
      </c>
      <c r="B42" t="s">
        <v>97</v>
      </c>
      <c r="D42" t="s">
        <v>236</v>
      </c>
    </row>
    <row r="43" spans="1:4" ht="12.75">
      <c r="A43">
        <v>48</v>
      </c>
      <c r="B43" t="s">
        <v>127</v>
      </c>
      <c r="D43" t="s">
        <v>37</v>
      </c>
    </row>
    <row r="44" spans="1:4" ht="12.75">
      <c r="A44">
        <v>49</v>
      </c>
      <c r="B44" t="s">
        <v>98</v>
      </c>
      <c r="D44" t="s">
        <v>222</v>
      </c>
    </row>
    <row r="45" spans="1:4" ht="12.75">
      <c r="A45">
        <v>50</v>
      </c>
      <c r="B45" t="s">
        <v>99</v>
      </c>
      <c r="D45" t="s">
        <v>37</v>
      </c>
    </row>
    <row r="46" spans="1:4" ht="12.75">
      <c r="A46">
        <v>51</v>
      </c>
      <c r="B46" t="s">
        <v>100</v>
      </c>
      <c r="D46" t="s">
        <v>237</v>
      </c>
    </row>
    <row r="47" spans="1:4" ht="12.75">
      <c r="A47">
        <v>52</v>
      </c>
      <c r="B47" t="s">
        <v>101</v>
      </c>
      <c r="D47" t="s">
        <v>238</v>
      </c>
    </row>
    <row r="48" spans="1:4" ht="12.75">
      <c r="A48">
        <v>53</v>
      </c>
      <c r="B48" t="s">
        <v>102</v>
      </c>
      <c r="D48" t="s">
        <v>238</v>
      </c>
    </row>
    <row r="49" spans="1:4" ht="12.75">
      <c r="A49">
        <v>54</v>
      </c>
      <c r="B49" t="s">
        <v>103</v>
      </c>
      <c r="D49" t="s">
        <v>37</v>
      </c>
    </row>
    <row r="50" spans="1:4" ht="12.75">
      <c r="A50">
        <v>55</v>
      </c>
      <c r="B50" t="s">
        <v>104</v>
      </c>
      <c r="D50" t="s">
        <v>232</v>
      </c>
    </row>
    <row r="51" spans="1:4" ht="12.75">
      <c r="A51">
        <v>56</v>
      </c>
      <c r="B51" t="s">
        <v>105</v>
      </c>
      <c r="D51" t="s">
        <v>233</v>
      </c>
    </row>
    <row r="52" spans="1:4" ht="12.75">
      <c r="A52">
        <v>57</v>
      </c>
      <c r="B52" t="s">
        <v>106</v>
      </c>
      <c r="D52" t="s">
        <v>232</v>
      </c>
    </row>
    <row r="53" spans="1:4" ht="12.75">
      <c r="A53">
        <v>58</v>
      </c>
      <c r="B53" t="s">
        <v>107</v>
      </c>
      <c r="D53" t="s">
        <v>232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L59"/>
  <sheetViews>
    <sheetView zoomScale="90" zoomScaleNormal="90" zoomScalePageLayoutView="0" workbookViewId="0" topLeftCell="A1">
      <pane ySplit="2" topLeftCell="A3" activePane="bottomLeft" state="frozen"/>
      <selection pane="topLeft" activeCell="A1" sqref="A1"/>
      <selection pane="bottomLeft" activeCell="Q9" sqref="Q9"/>
    </sheetView>
  </sheetViews>
  <sheetFormatPr defaultColWidth="9.140625" defaultRowHeight="12.75"/>
  <cols>
    <col min="1" max="1" width="3.8515625" style="3" bestFit="1" customWidth="1"/>
    <col min="2" max="2" width="19.140625" style="3" bestFit="1" customWidth="1"/>
    <col min="3" max="3" width="23.8515625" style="3" bestFit="1" customWidth="1"/>
    <col min="4" max="4" width="20.140625" style="3" hidden="1" customWidth="1"/>
    <col min="5" max="5" width="13.8515625" style="3" customWidth="1"/>
    <col min="6" max="6" width="10.421875" style="45" bestFit="1" customWidth="1"/>
    <col min="7" max="7" width="10.421875" style="3" bestFit="1" customWidth="1"/>
    <col min="8" max="8" width="10.421875" style="3" customWidth="1"/>
    <col min="9" max="9" width="10.00390625" style="45" bestFit="1" customWidth="1"/>
    <col min="10" max="11" width="10.421875" style="3" customWidth="1"/>
    <col min="12" max="12" width="11.7109375" style="3" bestFit="1" customWidth="1"/>
    <col min="13" max="13" width="10.57421875" style="6" customWidth="1"/>
    <col min="14" max="14" width="34.140625" style="3" bestFit="1" customWidth="1"/>
    <col min="15" max="15" width="4.7109375" style="3" bestFit="1" customWidth="1"/>
    <col min="16" max="16" width="3.8515625" style="3" bestFit="1" customWidth="1"/>
    <col min="17" max="17" width="4.7109375" style="3" customWidth="1"/>
    <col min="18" max="18" width="3.8515625" style="3" bestFit="1" customWidth="1"/>
    <col min="19" max="19" width="4.7109375" style="3" customWidth="1"/>
    <col min="20" max="20" width="5.7109375" style="3" bestFit="1" customWidth="1"/>
    <col min="21" max="21" width="4.7109375" style="3" customWidth="1"/>
    <col min="22" max="22" width="3.8515625" style="3" bestFit="1" customWidth="1"/>
    <col min="23" max="23" width="4.7109375" style="3" customWidth="1"/>
    <col min="24" max="24" width="3.8515625" style="3" bestFit="1" customWidth="1"/>
    <col min="25" max="25" width="4.7109375" style="3" customWidth="1"/>
    <col min="26" max="26" width="3.8515625" style="3" bestFit="1" customWidth="1"/>
    <col min="27" max="27" width="4.7109375" style="3" customWidth="1"/>
    <col min="28" max="28" width="6.140625" style="3" customWidth="1"/>
    <col min="29" max="29" width="4.7109375" style="3" bestFit="1" customWidth="1"/>
    <col min="30" max="30" width="5.57421875" style="3" customWidth="1"/>
    <col min="31" max="31" width="4.7109375" style="3" bestFit="1" customWidth="1"/>
    <col min="32" max="32" width="4.8515625" style="3" customWidth="1"/>
    <col min="33" max="33" width="4.7109375" style="3" customWidth="1"/>
    <col min="34" max="34" width="3.8515625" style="3" bestFit="1" customWidth="1"/>
    <col min="35" max="35" width="4.7109375" style="3" customWidth="1"/>
    <col min="36" max="36" width="3.8515625" style="3" bestFit="1" customWidth="1"/>
    <col min="37" max="37" width="4.7109375" style="3" bestFit="1" customWidth="1"/>
    <col min="38" max="38" width="8.7109375" style="3" bestFit="1" customWidth="1"/>
    <col min="39" max="39" width="10.7109375" style="4" bestFit="1" customWidth="1"/>
    <col min="40" max="40" width="10.8515625" style="4" bestFit="1" customWidth="1"/>
    <col min="41" max="42" width="5.140625" style="4" customWidth="1"/>
    <col min="43" max="16384" width="9.140625" style="4" customWidth="1"/>
  </cols>
  <sheetData>
    <row r="1" spans="1:38" ht="18.75">
      <c r="A1" s="53"/>
      <c r="B1" s="100"/>
      <c r="C1" s="101"/>
      <c r="D1" s="101"/>
      <c r="E1" s="101"/>
      <c r="F1" s="194" t="s">
        <v>16</v>
      </c>
      <c r="G1" s="195" t="s">
        <v>16</v>
      </c>
      <c r="H1" s="195" t="s">
        <v>16</v>
      </c>
      <c r="I1" s="194" t="s">
        <v>16</v>
      </c>
      <c r="J1" s="195" t="s">
        <v>16</v>
      </c>
      <c r="K1" s="195" t="s">
        <v>16</v>
      </c>
      <c r="L1" s="196" t="s">
        <v>1</v>
      </c>
      <c r="M1" s="105" t="s">
        <v>8</v>
      </c>
      <c r="N1" s="4"/>
      <c r="O1" s="4"/>
      <c r="P1" s="4"/>
      <c r="Q1" s="4"/>
      <c r="R1" s="4"/>
      <c r="S1" s="4"/>
      <c r="T1" s="4"/>
      <c r="U1" s="4"/>
      <c r="V1" s="4"/>
      <c r="W1" s="4"/>
      <c r="X1" s="4"/>
      <c r="Y1" s="4"/>
      <c r="Z1" s="4"/>
      <c r="AA1" s="4"/>
      <c r="AB1" s="4"/>
      <c r="AC1" s="4"/>
      <c r="AD1" s="4"/>
      <c r="AE1" s="4"/>
      <c r="AF1" s="4"/>
      <c r="AG1" s="4"/>
      <c r="AH1" s="4"/>
      <c r="AI1" s="4"/>
      <c r="AJ1" s="4"/>
      <c r="AK1" s="4"/>
      <c r="AL1" s="4"/>
    </row>
    <row r="2" spans="1:13" s="3" customFormat="1" ht="24.75" customHeight="1" thickBot="1">
      <c r="A2" s="333" t="s">
        <v>9</v>
      </c>
      <c r="B2" s="334" t="s">
        <v>5</v>
      </c>
      <c r="C2" s="335" t="s">
        <v>285</v>
      </c>
      <c r="D2" s="335" t="s">
        <v>6</v>
      </c>
      <c r="E2" s="335" t="s">
        <v>7</v>
      </c>
      <c r="F2" s="336" t="s">
        <v>18</v>
      </c>
      <c r="G2" s="337" t="s">
        <v>47</v>
      </c>
      <c r="H2" s="337" t="s">
        <v>167</v>
      </c>
      <c r="I2" s="336" t="s">
        <v>168</v>
      </c>
      <c r="J2" s="337" t="s">
        <v>181</v>
      </c>
      <c r="K2" s="337" t="s">
        <v>35</v>
      </c>
      <c r="L2" s="338" t="s">
        <v>189</v>
      </c>
      <c r="M2" s="339" t="s">
        <v>4</v>
      </c>
    </row>
    <row r="3" spans="1:38" ht="22.5" customHeight="1" thickTop="1">
      <c r="A3" s="202">
        <f>Entry!A3</f>
        <v>2</v>
      </c>
      <c r="B3" s="203" t="str">
        <f>Entry!B3</f>
        <v>McKinnon</v>
      </c>
      <c r="C3" s="203" t="str">
        <f>Entry!C3</f>
        <v>Putnam/Schneider</v>
      </c>
      <c r="D3" s="203" t="e">
        <f>'Class info'!#REF!</f>
        <v>#REF!</v>
      </c>
      <c r="E3" s="204"/>
      <c r="F3" s="319">
        <f>'Day 1'!AQ5</f>
        <v>5</v>
      </c>
      <c r="G3" s="319">
        <f>'Day 2'!AB5</f>
        <v>6</v>
      </c>
      <c r="H3" s="319">
        <f>'Day 3'!AB5</f>
        <v>10</v>
      </c>
      <c r="I3" s="319">
        <f>'Day 4'!R5</f>
        <v>1</v>
      </c>
      <c r="J3" s="319">
        <f>'Day 5'!R5</f>
        <v>5</v>
      </c>
      <c r="K3" s="319">
        <f>'Day 6'!X4</f>
        <v>40</v>
      </c>
      <c r="L3" s="320">
        <f>F3+G3+H3+I3+J3+K3</f>
        <v>67</v>
      </c>
      <c r="M3" s="197">
        <f aca="true" t="shared" si="0" ref="M3:M47">RANK(L3,$L$3:$L$47,1)</f>
        <v>1</v>
      </c>
      <c r="N3" s="4"/>
      <c r="O3" s="4"/>
      <c r="P3" s="4"/>
      <c r="Q3" s="4"/>
      <c r="R3" s="4"/>
      <c r="S3" s="4"/>
      <c r="T3" s="4"/>
      <c r="U3" s="4"/>
      <c r="V3" s="4"/>
      <c r="W3" s="4"/>
      <c r="X3" s="4"/>
      <c r="Y3" s="4"/>
      <c r="Z3" s="4"/>
      <c r="AA3" s="4"/>
      <c r="AB3" s="4"/>
      <c r="AC3" s="4"/>
      <c r="AD3" s="4"/>
      <c r="AE3" s="4"/>
      <c r="AF3" s="4"/>
      <c r="AG3" s="4"/>
      <c r="AH3" s="4"/>
      <c r="AI3" s="4"/>
      <c r="AJ3" s="4"/>
      <c r="AK3" s="4"/>
      <c r="AL3" s="4"/>
    </row>
    <row r="4" spans="1:38" ht="18.75">
      <c r="A4" s="99">
        <f>Entry!A4</f>
        <v>3</v>
      </c>
      <c r="B4" s="103" t="str">
        <f>Entry!B4</f>
        <v>Adams</v>
      </c>
      <c r="C4" s="103" t="str">
        <f>Entry!C4</f>
        <v>Bonaime</v>
      </c>
      <c r="D4" s="103" t="e">
        <f>'Class info'!#REF!</f>
        <v>#REF!</v>
      </c>
      <c r="E4" s="201"/>
      <c r="F4" s="321">
        <f>'Day 1'!AQ6</f>
        <v>145</v>
      </c>
      <c r="G4" s="321">
        <f>'Day 2'!AB6</f>
        <v>26</v>
      </c>
      <c r="H4" s="321">
        <f>'Day 3'!AB6</f>
        <v>73</v>
      </c>
      <c r="I4" s="321">
        <f>'Day 4'!R6</f>
        <v>63</v>
      </c>
      <c r="J4" s="321">
        <f>'Day 5'!R6</f>
        <v>200</v>
      </c>
      <c r="K4" s="321">
        <f>'Day 6'!X5</f>
        <v>47</v>
      </c>
      <c r="L4" s="322">
        <f aca="true" t="shared" si="1" ref="L4:L18">F4+G4+H4+I4+J4+K4</f>
        <v>554</v>
      </c>
      <c r="M4" s="106">
        <f t="shared" si="0"/>
        <v>23</v>
      </c>
      <c r="N4" s="4"/>
      <c r="O4" s="4"/>
      <c r="P4" s="4"/>
      <c r="Q4" s="4"/>
      <c r="R4" s="4"/>
      <c r="S4" s="4"/>
      <c r="T4" s="4"/>
      <c r="U4" s="4"/>
      <c r="V4" s="4"/>
      <c r="W4" s="4"/>
      <c r="X4" s="4"/>
      <c r="Y4" s="4"/>
      <c r="Z4" s="4"/>
      <c r="AA4" s="4"/>
      <c r="AB4" s="4"/>
      <c r="AC4" s="4"/>
      <c r="AD4" s="4"/>
      <c r="AE4" s="4"/>
      <c r="AF4" s="4"/>
      <c r="AG4" s="4"/>
      <c r="AH4" s="4"/>
      <c r="AI4" s="4"/>
      <c r="AJ4" s="4"/>
      <c r="AK4" s="4"/>
      <c r="AL4" s="4"/>
    </row>
    <row r="5" spans="1:38" ht="18.75">
      <c r="A5" s="99">
        <f>Entry!A5</f>
        <v>4</v>
      </c>
      <c r="B5" s="103" t="str">
        <f>Entry!B5</f>
        <v>Wade</v>
      </c>
      <c r="C5" s="103" t="str">
        <f>Entry!C5</f>
        <v>Moghaddam</v>
      </c>
      <c r="D5" s="103" t="e">
        <f>'Class info'!#REF!</f>
        <v>#REF!</v>
      </c>
      <c r="E5" s="201"/>
      <c r="F5" s="321">
        <f>'Day 1'!AQ7</f>
        <v>340</v>
      </c>
      <c r="G5" s="321">
        <f>'Day 2'!AB7</f>
        <v>43</v>
      </c>
      <c r="H5" s="321">
        <f>'Day 3'!AB7</f>
        <v>86</v>
      </c>
      <c r="I5" s="321">
        <f>'Day 4'!R7</f>
        <v>-15</v>
      </c>
      <c r="J5" s="321">
        <f>'Day 5'!R7</f>
        <v>58</v>
      </c>
      <c r="K5" s="321">
        <f>'Day 6'!X6</f>
        <v>53</v>
      </c>
      <c r="L5" s="322">
        <f t="shared" si="1"/>
        <v>565</v>
      </c>
      <c r="M5" s="106">
        <f t="shared" si="0"/>
        <v>25</v>
      </c>
      <c r="N5" s="4"/>
      <c r="O5" s="4"/>
      <c r="P5" s="4"/>
      <c r="Q5" s="4"/>
      <c r="R5" s="4"/>
      <c r="S5" s="4"/>
      <c r="T5" s="4"/>
      <c r="U5" s="4"/>
      <c r="V5" s="4"/>
      <c r="W5" s="4"/>
      <c r="X5" s="4"/>
      <c r="Y5" s="4"/>
      <c r="Z5" s="4"/>
      <c r="AA5" s="4"/>
      <c r="AB5" s="4"/>
      <c r="AC5" s="4"/>
      <c r="AD5" s="4"/>
      <c r="AE5" s="4"/>
      <c r="AF5" s="4"/>
      <c r="AG5" s="4"/>
      <c r="AH5" s="4"/>
      <c r="AI5" s="4"/>
      <c r="AJ5" s="4"/>
      <c r="AK5" s="4"/>
      <c r="AL5" s="4"/>
    </row>
    <row r="6" spans="1:38" ht="18.75">
      <c r="A6" s="99">
        <f>Entry!A6</f>
        <v>5</v>
      </c>
      <c r="B6" s="103" t="str">
        <f>Entry!B6</f>
        <v>Cole</v>
      </c>
      <c r="C6" s="103" t="str">
        <f>Entry!C6</f>
        <v>Corbett</v>
      </c>
      <c r="D6" s="103" t="e">
        <f>'Class info'!#REF!</f>
        <v>#REF!</v>
      </c>
      <c r="E6" s="201"/>
      <c r="F6" s="321">
        <f>'Day 1'!AQ8</f>
        <v>145</v>
      </c>
      <c r="G6" s="321">
        <f>'Day 2'!AB8</f>
        <v>31</v>
      </c>
      <c r="H6" s="321">
        <f>'Day 3'!AB8</f>
        <v>83</v>
      </c>
      <c r="I6" s="321">
        <f>'Day 4'!R8</f>
        <v>7</v>
      </c>
      <c r="J6" s="321">
        <f>'Day 5'!R8</f>
        <v>10</v>
      </c>
      <c r="K6" s="321">
        <f>'Day 6'!X7</f>
        <v>41</v>
      </c>
      <c r="L6" s="322">
        <f t="shared" si="1"/>
        <v>317</v>
      </c>
      <c r="M6" s="106">
        <f t="shared" si="0"/>
        <v>11</v>
      </c>
      <c r="N6" s="4"/>
      <c r="O6" s="4"/>
      <c r="P6" s="4"/>
      <c r="Q6" s="4"/>
      <c r="R6" s="4"/>
      <c r="S6" s="4"/>
      <c r="T6" s="4"/>
      <c r="U6" s="4"/>
      <c r="V6" s="4"/>
      <c r="W6" s="4"/>
      <c r="X6" s="4"/>
      <c r="Y6" s="4"/>
      <c r="Z6" s="4"/>
      <c r="AA6" s="4"/>
      <c r="AB6" s="4"/>
      <c r="AC6" s="4"/>
      <c r="AD6" s="4"/>
      <c r="AE6" s="4"/>
      <c r="AF6" s="4"/>
      <c r="AG6" s="4"/>
      <c r="AH6" s="4"/>
      <c r="AI6" s="4"/>
      <c r="AJ6" s="4"/>
      <c r="AK6" s="4"/>
      <c r="AL6" s="4"/>
    </row>
    <row r="7" spans="1:38" ht="18.75">
      <c r="A7" s="99">
        <f>Entry!A7</f>
        <v>6</v>
      </c>
      <c r="B7" s="103" t="str">
        <f>Entry!B7</f>
        <v>Blackie</v>
      </c>
      <c r="C7" s="103" t="str">
        <f>Entry!C7</f>
        <v>Blackie</v>
      </c>
      <c r="D7" s="103" t="e">
        <f>'Class info'!#REF!</f>
        <v>#REF!</v>
      </c>
      <c r="E7" s="201"/>
      <c r="F7" s="321">
        <f>'Day 1'!AQ9</f>
        <v>256</v>
      </c>
      <c r="G7" s="321">
        <f>'Day 2'!AB9</f>
        <v>129</v>
      </c>
      <c r="H7" s="321">
        <f>'Day 3'!AB9</f>
        <v>144</v>
      </c>
      <c r="I7" s="321">
        <f>'Day 4'!R9</f>
        <v>31</v>
      </c>
      <c r="J7" s="321">
        <f>'Day 5'!R9</f>
        <v>30</v>
      </c>
      <c r="K7" s="321">
        <f>'Day 6'!X8</f>
        <v>149</v>
      </c>
      <c r="L7" s="322">
        <f t="shared" si="1"/>
        <v>739</v>
      </c>
      <c r="M7" s="106">
        <f t="shared" si="0"/>
        <v>33</v>
      </c>
      <c r="N7" s="4"/>
      <c r="O7" s="4"/>
      <c r="P7" s="4"/>
      <c r="Q7" s="4"/>
      <c r="R7" s="4"/>
      <c r="S7" s="4"/>
      <c r="T7" s="4"/>
      <c r="U7" s="4"/>
      <c r="V7" s="4"/>
      <c r="W7" s="4"/>
      <c r="X7" s="4"/>
      <c r="Y7" s="4"/>
      <c r="Z7" s="4"/>
      <c r="AA7" s="4"/>
      <c r="AB7" s="4"/>
      <c r="AC7" s="4"/>
      <c r="AD7" s="4"/>
      <c r="AE7" s="4"/>
      <c r="AF7" s="4"/>
      <c r="AG7" s="4"/>
      <c r="AH7" s="4"/>
      <c r="AI7" s="4"/>
      <c r="AJ7" s="4"/>
      <c r="AK7" s="4"/>
      <c r="AL7" s="4"/>
    </row>
    <row r="8" spans="1:38" ht="18.75">
      <c r="A8" s="99">
        <f>Entry!A8</f>
        <v>7</v>
      </c>
      <c r="B8" s="103" t="str">
        <f>Entry!B8</f>
        <v>Hines</v>
      </c>
      <c r="C8" s="103" t="str">
        <f>Entry!C8</f>
        <v>Zimmerman</v>
      </c>
      <c r="D8" s="103" t="e">
        <f>'Class info'!#REF!</f>
        <v>#REF!</v>
      </c>
      <c r="E8" s="201"/>
      <c r="F8" s="321">
        <f>'Day 1'!AQ10</f>
        <v>160</v>
      </c>
      <c r="G8" s="321">
        <f>'Day 2'!AB10</f>
        <v>35</v>
      </c>
      <c r="H8" s="321">
        <f>'Day 3'!AB10</f>
        <v>21</v>
      </c>
      <c r="I8" s="321">
        <f>'Day 4'!R10</f>
        <v>67</v>
      </c>
      <c r="J8" s="321">
        <f>'Day 5'!R10</f>
        <v>19</v>
      </c>
      <c r="K8" s="321">
        <f>'Day 6'!X9</f>
        <v>39</v>
      </c>
      <c r="L8" s="322">
        <f t="shared" si="1"/>
        <v>341</v>
      </c>
      <c r="M8" s="106">
        <f t="shared" si="0"/>
        <v>12</v>
      </c>
      <c r="N8" s="4"/>
      <c r="O8" s="4"/>
      <c r="P8" s="4"/>
      <c r="Q8" s="4"/>
      <c r="R8" s="4"/>
      <c r="S8" s="4"/>
      <c r="T8" s="4"/>
      <c r="U8" s="4"/>
      <c r="V8" s="4"/>
      <c r="W8" s="4"/>
      <c r="X8" s="4"/>
      <c r="Y8" s="4"/>
      <c r="Z8" s="4"/>
      <c r="AA8" s="4"/>
      <c r="AB8" s="4"/>
      <c r="AC8" s="4"/>
      <c r="AD8" s="4"/>
      <c r="AE8" s="4"/>
      <c r="AF8" s="4"/>
      <c r="AG8" s="4"/>
      <c r="AH8" s="4"/>
      <c r="AI8" s="4"/>
      <c r="AJ8" s="4"/>
      <c r="AK8" s="4"/>
      <c r="AL8" s="4"/>
    </row>
    <row r="9" spans="1:38" ht="18.75">
      <c r="A9" s="99">
        <f>Entry!A9</f>
        <v>8</v>
      </c>
      <c r="B9" s="103" t="str">
        <f>Entry!B9</f>
        <v>Cramer</v>
      </c>
      <c r="C9" s="103" t="str">
        <f>Entry!C9</f>
        <v>Cramer/Handow</v>
      </c>
      <c r="D9" s="103" t="e">
        <f>'Class info'!#REF!</f>
        <v>#REF!</v>
      </c>
      <c r="E9" s="201"/>
      <c r="F9" s="321">
        <f>'Day 1'!AQ11</f>
        <v>1</v>
      </c>
      <c r="G9" s="321">
        <f>'Day 2'!AB11</f>
        <v>18</v>
      </c>
      <c r="H9" s="321">
        <f>'Day 3'!AB11</f>
        <v>13</v>
      </c>
      <c r="I9" s="321">
        <f>'Day 4'!R11</f>
        <v>29</v>
      </c>
      <c r="J9" s="321">
        <f>'Day 5'!R11</f>
        <v>20</v>
      </c>
      <c r="K9" s="321">
        <f>'Day 6'!X10</f>
        <v>29</v>
      </c>
      <c r="L9" s="322">
        <f t="shared" si="1"/>
        <v>110</v>
      </c>
      <c r="M9" s="106">
        <f t="shared" si="0"/>
        <v>2</v>
      </c>
      <c r="N9" s="4"/>
      <c r="O9" s="4"/>
      <c r="P9" s="4"/>
      <c r="Q9" s="4"/>
      <c r="R9" s="4"/>
      <c r="S9" s="4"/>
      <c r="T9" s="4"/>
      <c r="U9" s="4"/>
      <c r="V9" s="4"/>
      <c r="W9" s="4"/>
      <c r="X9" s="4"/>
      <c r="Y9" s="4"/>
      <c r="Z9" s="4"/>
      <c r="AA9" s="4"/>
      <c r="AB9" s="4"/>
      <c r="AC9" s="4"/>
      <c r="AD9" s="4"/>
      <c r="AE9" s="4"/>
      <c r="AF9" s="4"/>
      <c r="AG9" s="4"/>
      <c r="AH9" s="4"/>
      <c r="AI9" s="4"/>
      <c r="AJ9" s="4"/>
      <c r="AK9" s="4"/>
      <c r="AL9" s="4"/>
    </row>
    <row r="10" spans="1:38" ht="18.75">
      <c r="A10" s="99">
        <f>Entry!A10</f>
        <v>9</v>
      </c>
      <c r="B10" s="103" t="str">
        <f>Entry!B10</f>
        <v>Riddell</v>
      </c>
      <c r="C10" s="103" t="str">
        <f>Entry!C10</f>
        <v>Riddell</v>
      </c>
      <c r="D10" s="103" t="e">
        <f>'Class info'!#REF!</f>
        <v>#REF!</v>
      </c>
      <c r="E10" s="201"/>
      <c r="F10" s="321">
        <f>'Day 1'!AQ12</f>
        <v>57</v>
      </c>
      <c r="G10" s="321">
        <f>'Day 2'!AB12</f>
        <v>38</v>
      </c>
      <c r="H10" s="321">
        <f>'Day 3'!AB12</f>
        <v>19</v>
      </c>
      <c r="I10" s="321">
        <f>'Day 4'!R12</f>
        <v>2</v>
      </c>
      <c r="J10" s="321">
        <f>'Day 5'!R12</f>
        <v>39</v>
      </c>
      <c r="K10" s="321">
        <f>'Day 6'!X11</f>
        <v>101</v>
      </c>
      <c r="L10" s="322">
        <f t="shared" si="1"/>
        <v>256</v>
      </c>
      <c r="M10" s="106">
        <f t="shared" si="0"/>
        <v>7</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8.75">
      <c r="A11" s="99">
        <f>Entry!A11</f>
        <v>10</v>
      </c>
      <c r="B11" s="103" t="str">
        <f>Entry!B11</f>
        <v>Hayslip</v>
      </c>
      <c r="C11" s="103" t="str">
        <f>Entry!C11</f>
        <v>Kriesen</v>
      </c>
      <c r="D11" s="103" t="e">
        <f>'Class info'!#REF!</f>
        <v>#REF!</v>
      </c>
      <c r="E11" s="201" t="s">
        <v>17</v>
      </c>
      <c r="F11" s="321">
        <f>'Day 1'!AQ13</f>
        <v>112</v>
      </c>
      <c r="G11" s="321">
        <f>'Day 2'!AB13</f>
        <v>25</v>
      </c>
      <c r="H11" s="321">
        <f>'Day 3'!AB13</f>
        <v>39</v>
      </c>
      <c r="I11" s="321">
        <f>'Day 4'!R13</f>
        <v>-13</v>
      </c>
      <c r="J11" s="321">
        <f>'Day 5'!R13</f>
        <v>21</v>
      </c>
      <c r="K11" s="321">
        <f>'Day 6'!X12</f>
        <v>58</v>
      </c>
      <c r="L11" s="322">
        <f t="shared" si="1"/>
        <v>242</v>
      </c>
      <c r="M11" s="106">
        <f t="shared" si="0"/>
        <v>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8.75">
      <c r="A12" s="99">
        <f>Entry!A12</f>
        <v>11</v>
      </c>
      <c r="B12" s="103" t="str">
        <f>Entry!B12</f>
        <v>Pyck</v>
      </c>
      <c r="C12" s="103" t="str">
        <f>Entry!C12</f>
        <v>Nelson</v>
      </c>
      <c r="D12" s="103" t="e">
        <f>'Class info'!#REF!</f>
        <v>#REF!</v>
      </c>
      <c r="E12" s="201"/>
      <c r="F12" s="321">
        <f>'Day 1'!AQ14</f>
        <v>139</v>
      </c>
      <c r="G12" s="321">
        <f>'Day 2'!AB14</f>
        <v>112</v>
      </c>
      <c r="H12" s="321">
        <f>'Day 3'!AB14</f>
        <v>33</v>
      </c>
      <c r="I12" s="321">
        <f>'Day 4'!R14</f>
        <v>9</v>
      </c>
      <c r="J12" s="321">
        <f>'Day 5'!R14</f>
        <v>75</v>
      </c>
      <c r="K12" s="321">
        <f>'Day 6'!X13</f>
        <v>126</v>
      </c>
      <c r="L12" s="322">
        <f t="shared" si="1"/>
        <v>494</v>
      </c>
      <c r="M12" s="106">
        <f t="shared" si="0"/>
        <v>21</v>
      </c>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8.75">
      <c r="A13" s="99">
        <f>Entry!A13</f>
        <v>12</v>
      </c>
      <c r="B13" s="103" t="str">
        <f>Entry!B13</f>
        <v>Cairns</v>
      </c>
      <c r="C13" s="103" t="str">
        <f>Entry!C13</f>
        <v>Cairns</v>
      </c>
      <c r="D13" s="103" t="e">
        <f>'Class info'!#REF!</f>
        <v>#REF!</v>
      </c>
      <c r="E13" s="201"/>
      <c r="F13" s="321">
        <f>'Day 1'!AQ15</f>
        <v>124</v>
      </c>
      <c r="G13" s="321">
        <f>'Day 2'!AB15</f>
        <v>77</v>
      </c>
      <c r="H13" s="321">
        <f>'Day 3'!AB15</f>
        <v>32</v>
      </c>
      <c r="I13" s="321">
        <f>'Day 4'!R15</f>
        <v>-15</v>
      </c>
      <c r="J13" s="321">
        <f>'Day 5'!R15</f>
        <v>55</v>
      </c>
      <c r="K13" s="321">
        <f>'Day 6'!X14</f>
        <v>79</v>
      </c>
      <c r="L13" s="322">
        <f t="shared" si="1"/>
        <v>352</v>
      </c>
      <c r="M13" s="106">
        <f t="shared" si="0"/>
        <v>13</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13" s="3" customFormat="1" ht="18.75">
      <c r="A14" s="99">
        <f>Entry!A14</f>
        <v>13</v>
      </c>
      <c r="B14" s="103" t="str">
        <f>Entry!B14</f>
        <v>Cook</v>
      </c>
      <c r="C14" s="103" t="str">
        <f>Entry!C14</f>
        <v>Cook</v>
      </c>
      <c r="D14" s="103" t="e">
        <f>'Class info'!#REF!</f>
        <v>#REF!</v>
      </c>
      <c r="E14" s="201"/>
      <c r="F14" s="321">
        <f>'Day 1'!AQ16</f>
        <v>170</v>
      </c>
      <c r="G14" s="321">
        <f>'Day 2'!AB16</f>
        <v>145</v>
      </c>
      <c r="H14" s="321">
        <f>'Day 3'!AB16</f>
        <v>76</v>
      </c>
      <c r="I14" s="321">
        <f>'Day 4'!R16</f>
        <v>34</v>
      </c>
      <c r="J14" s="321">
        <f>'Day 5'!R16</f>
        <v>37</v>
      </c>
      <c r="K14" s="321">
        <f>'Day 6'!X15</f>
        <v>84</v>
      </c>
      <c r="L14" s="322">
        <f t="shared" si="1"/>
        <v>546</v>
      </c>
      <c r="M14" s="106">
        <f t="shared" si="0"/>
        <v>22</v>
      </c>
    </row>
    <row r="15" spans="1:38" ht="18.75">
      <c r="A15" s="99">
        <f>Entry!A15</f>
        <v>14</v>
      </c>
      <c r="B15" s="103" t="str">
        <f>Entry!B15</f>
        <v>Holdaway</v>
      </c>
      <c r="C15" s="103" t="str">
        <f>Entry!C15</f>
        <v>Holdaway</v>
      </c>
      <c r="D15" s="103" t="e">
        <f>'Class info'!#REF!</f>
        <v>#REF!</v>
      </c>
      <c r="E15" s="201"/>
      <c r="F15" s="321">
        <f>'Day 1'!AQ17</f>
        <v>284</v>
      </c>
      <c r="G15" s="321">
        <f>'Day 2'!AB17</f>
        <v>200</v>
      </c>
      <c r="H15" s="321">
        <f>'Day 3'!AB17</f>
        <v>200</v>
      </c>
      <c r="I15" s="321">
        <f>'Day 4'!R17</f>
        <v>121</v>
      </c>
      <c r="J15" s="321">
        <f>'Day 5'!R17</f>
        <v>104</v>
      </c>
      <c r="K15" s="321">
        <f>'Day 6'!X16</f>
        <v>81</v>
      </c>
      <c r="L15" s="322">
        <f t="shared" si="1"/>
        <v>990</v>
      </c>
      <c r="M15" s="106">
        <f t="shared" si="0"/>
        <v>41</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8.75">
      <c r="A16" s="99">
        <f>Entry!A17</f>
        <v>16</v>
      </c>
      <c r="B16" s="103" t="str">
        <f>Entry!B17</f>
        <v>Friend</v>
      </c>
      <c r="C16" s="103" t="str">
        <f>Entry!C17</f>
        <v>Thomas</v>
      </c>
      <c r="D16" s="103" t="e">
        <f>'Class info'!#REF!</f>
        <v>#REF!</v>
      </c>
      <c r="E16" s="201"/>
      <c r="F16" s="321">
        <f>'Day 1'!AQ19</f>
        <v>82</v>
      </c>
      <c r="G16" s="321">
        <f>'Day 2'!AB19</f>
        <v>37</v>
      </c>
      <c r="H16" s="321">
        <f>'Day 3'!AB19</f>
        <v>200</v>
      </c>
      <c r="I16" s="321">
        <f>'Day 4'!R19</f>
        <v>69</v>
      </c>
      <c r="J16" s="321">
        <f>'Day 5'!R19</f>
        <v>110</v>
      </c>
      <c r="K16" s="321">
        <f>'Day 6'!X18</f>
        <v>232</v>
      </c>
      <c r="L16" s="322">
        <f t="shared" si="1"/>
        <v>730</v>
      </c>
      <c r="M16" s="106">
        <f t="shared" si="0"/>
        <v>31</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8.75">
      <c r="A17" s="99">
        <f>Entry!A18</f>
        <v>17</v>
      </c>
      <c r="B17" s="103" t="str">
        <f>Entry!B18</f>
        <v>Li</v>
      </c>
      <c r="C17" s="103" t="str">
        <f>Entry!C18</f>
        <v>Boyd</v>
      </c>
      <c r="D17" s="103" t="e">
        <f>'Class info'!#REF!</f>
        <v>#REF!</v>
      </c>
      <c r="E17" s="201"/>
      <c r="F17" s="321">
        <f>'Day 1'!AQ20</f>
        <v>202</v>
      </c>
      <c r="G17" s="321">
        <f>'Day 2'!AB20</f>
        <v>42</v>
      </c>
      <c r="H17" s="321">
        <f>'Day 3'!AB20</f>
        <v>6</v>
      </c>
      <c r="I17" s="321">
        <f>'Day 4'!R20</f>
        <v>20</v>
      </c>
      <c r="J17" s="321">
        <f>'Day 5'!R20</f>
        <v>7</v>
      </c>
      <c r="K17" s="321">
        <f>'Day 6'!X19</f>
        <v>24</v>
      </c>
      <c r="L17" s="322">
        <f t="shared" si="1"/>
        <v>301</v>
      </c>
      <c r="M17" s="106">
        <f t="shared" si="0"/>
        <v>8</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8.75">
      <c r="A18" s="99">
        <f>Entry!A19</f>
        <v>19</v>
      </c>
      <c r="B18" s="103" t="str">
        <f>Entry!B19</f>
        <v>Pollock</v>
      </c>
      <c r="C18" s="103" t="str">
        <f>Entry!C19</f>
        <v>Pollock</v>
      </c>
      <c r="D18" s="103" t="e">
        <f>'Class info'!#REF!</f>
        <v>#REF!</v>
      </c>
      <c r="E18" s="201"/>
      <c r="F18" s="321">
        <f>'Day 1'!AQ22</f>
        <v>340</v>
      </c>
      <c r="G18" s="321">
        <f>'Day 2'!AB21</f>
        <v>200</v>
      </c>
      <c r="H18" s="321">
        <f>'Day 3'!AB21</f>
        <v>100</v>
      </c>
      <c r="I18" s="321">
        <f>'Day 4'!R21</f>
        <v>140</v>
      </c>
      <c r="J18" s="321">
        <f>'Day 5'!R21</f>
        <v>200</v>
      </c>
      <c r="K18" s="321">
        <f>'Day 6'!X20</f>
        <v>272</v>
      </c>
      <c r="L18" s="322">
        <f t="shared" si="1"/>
        <v>1252</v>
      </c>
      <c r="M18" s="106">
        <f t="shared" si="0"/>
        <v>45</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8.75">
      <c r="A19" s="99">
        <f>Entry!A20</f>
        <v>20</v>
      </c>
      <c r="B19" s="103" t="str">
        <f>Entry!B20</f>
        <v>Neff</v>
      </c>
      <c r="C19" s="103" t="str">
        <f>Entry!C20</f>
        <v>Holland</v>
      </c>
      <c r="D19" s="103" t="e">
        <f>'Class info'!#REF!</f>
        <v>#REF!</v>
      </c>
      <c r="E19" s="201"/>
      <c r="F19" s="321">
        <f>'Day 1'!AQ23</f>
        <v>182</v>
      </c>
      <c r="G19" s="321">
        <f>'Day 2'!AB22</f>
        <v>164</v>
      </c>
      <c r="H19" s="321">
        <f>'Day 3'!AB22</f>
        <v>21</v>
      </c>
      <c r="I19" s="321">
        <f>'Day 4'!R22</f>
        <v>25</v>
      </c>
      <c r="J19" s="321">
        <f>'Day 5'!R22</f>
        <v>200</v>
      </c>
      <c r="K19" s="321">
        <f>'Day 6'!X21</f>
        <v>88</v>
      </c>
      <c r="L19" s="322">
        <f aca="true" t="shared" si="2" ref="L19:L47">F19+G19+H19+I19+J19+K18</f>
        <v>864</v>
      </c>
      <c r="M19" s="106">
        <f t="shared" si="0"/>
        <v>40</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8.75">
      <c r="A20" s="99">
        <f>Entry!A21</f>
        <v>21</v>
      </c>
      <c r="B20" s="103" t="str">
        <f>Entry!B21</f>
        <v>Perkins</v>
      </c>
      <c r="C20" s="103" t="str">
        <f>Entry!C21</f>
        <v>Perkins</v>
      </c>
      <c r="D20" s="103" t="e">
        <f>'Class info'!#REF!</f>
        <v>#REF!</v>
      </c>
      <c r="E20" s="201"/>
      <c r="F20" s="321">
        <f>'Day 1'!AQ24</f>
        <v>241</v>
      </c>
      <c r="G20" s="321">
        <f>'Day 2'!AB23</f>
        <v>200</v>
      </c>
      <c r="H20" s="321">
        <f>'Day 3'!AB23</f>
        <v>27</v>
      </c>
      <c r="I20" s="321">
        <f>'Day 4'!R23</f>
        <v>17</v>
      </c>
      <c r="J20" s="321">
        <f>'Day 5'!R23</f>
        <v>200</v>
      </c>
      <c r="K20" s="321">
        <f>'Day 6'!X22</f>
        <v>81</v>
      </c>
      <c r="L20" s="322">
        <f t="shared" si="2"/>
        <v>773</v>
      </c>
      <c r="M20" s="106">
        <f t="shared" si="0"/>
        <v>34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8.75">
      <c r="A21" s="99">
        <f>Entry!A22</f>
        <v>22</v>
      </c>
      <c r="B21" s="103" t="str">
        <f>Entry!B22</f>
        <v>Koon</v>
      </c>
      <c r="C21" s="103" t="str">
        <f>Entry!C22</f>
        <v>Bonkoski</v>
      </c>
      <c r="D21" s="103" t="e">
        <f>'Class info'!#REF!</f>
        <v>#REF!</v>
      </c>
      <c r="E21" s="201"/>
      <c r="F21" s="321">
        <f>'Day 1'!AQ25</f>
        <v>50</v>
      </c>
      <c r="G21" s="321">
        <f>'Day 2'!AB24</f>
        <v>20</v>
      </c>
      <c r="H21" s="321">
        <f>'Day 3'!AB24</f>
        <v>4</v>
      </c>
      <c r="I21" s="321">
        <f>'Day 4'!R24</f>
        <v>-6</v>
      </c>
      <c r="J21" s="321">
        <f>'Day 5'!R24</f>
        <v>19</v>
      </c>
      <c r="K21" s="321">
        <f>'Day 6'!X23</f>
        <v>37</v>
      </c>
      <c r="L21" s="322">
        <f t="shared" si="2"/>
        <v>168</v>
      </c>
      <c r="M21" s="106">
        <f t="shared" si="0"/>
        <v>3</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8.75">
      <c r="A22" s="99">
        <f>Entry!A23</f>
        <v>23</v>
      </c>
      <c r="B22" s="103" t="str">
        <f>Entry!B23</f>
        <v>O'Leary</v>
      </c>
      <c r="C22" s="103" t="str">
        <f>Entry!C23</f>
        <v>Landaker/O'Leary</v>
      </c>
      <c r="D22" s="103" t="e">
        <f>'Class info'!#REF!</f>
        <v>#REF!</v>
      </c>
      <c r="E22" s="201"/>
      <c r="F22" s="321">
        <f>'Day 1'!AQ26</f>
        <v>340</v>
      </c>
      <c r="G22" s="321">
        <f>'Day 2'!AB25</f>
        <v>97</v>
      </c>
      <c r="H22" s="321">
        <f>'Day 3'!AB25</f>
        <v>46</v>
      </c>
      <c r="I22" s="321">
        <f>'Day 4'!R25</f>
        <v>27</v>
      </c>
      <c r="J22" s="321">
        <f>'Day 5'!R25</f>
        <v>26</v>
      </c>
      <c r="K22" s="321">
        <f>'Day 6'!X24</f>
        <v>148</v>
      </c>
      <c r="L22" s="322">
        <f t="shared" si="2"/>
        <v>573</v>
      </c>
      <c r="M22" s="106">
        <f t="shared" si="0"/>
        <v>26</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8.75">
      <c r="A23" s="99">
        <f>Entry!A24</f>
        <v>24</v>
      </c>
      <c r="B23" s="103" t="str">
        <f>Entry!B24</f>
        <v>Wacker</v>
      </c>
      <c r="C23" s="103" t="str">
        <f>Entry!C24</f>
        <v>Metcalf</v>
      </c>
      <c r="D23" s="103" t="e">
        <f>'Class info'!#REF!</f>
        <v>#REF!</v>
      </c>
      <c r="E23" s="201"/>
      <c r="F23" s="321">
        <f>'Day 1'!AQ27</f>
        <v>151</v>
      </c>
      <c r="G23" s="321">
        <f>'Day 2'!AB26</f>
        <v>71</v>
      </c>
      <c r="H23" s="321">
        <f>'Day 3'!AB26</f>
        <v>129</v>
      </c>
      <c r="I23" s="321">
        <f>'Day 4'!R26</f>
        <v>69</v>
      </c>
      <c r="J23" s="321">
        <f>'Day 5'!R26</f>
        <v>53</v>
      </c>
      <c r="K23" s="321">
        <f>'Day 6'!X25</f>
        <v>248</v>
      </c>
      <c r="L23" s="322">
        <f t="shared" si="2"/>
        <v>621</v>
      </c>
      <c r="M23" s="106">
        <f t="shared" si="0"/>
        <v>27</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8.75">
      <c r="A24" s="99">
        <f>Entry!A25</f>
        <v>25</v>
      </c>
      <c r="B24" s="103" t="str">
        <f>Entry!B25</f>
        <v>Eisleben</v>
      </c>
      <c r="C24" s="103" t="str">
        <f>Entry!C25</f>
        <v>Eisleben</v>
      </c>
      <c r="D24" s="103" t="e">
        <f>'Class info'!#REF!</f>
        <v>#REF!</v>
      </c>
      <c r="E24" s="201"/>
      <c r="F24" s="321">
        <f>'Day 1'!AQ28</f>
        <v>225</v>
      </c>
      <c r="G24" s="321">
        <f>'Day 2'!AB27</f>
        <v>134</v>
      </c>
      <c r="H24" s="321">
        <f>'Day 3'!AB27</f>
        <v>45</v>
      </c>
      <c r="I24" s="321">
        <f>'Day 4'!R27</f>
        <v>99</v>
      </c>
      <c r="J24" s="321">
        <f>'Day 5'!R27</f>
        <v>32</v>
      </c>
      <c r="K24" s="321">
        <f>'Day 6'!X26</f>
        <v>273</v>
      </c>
      <c r="L24" s="322">
        <f t="shared" si="2"/>
        <v>783</v>
      </c>
      <c r="M24" s="106">
        <f t="shared" si="0"/>
        <v>36</v>
      </c>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9.5" thickBot="1">
      <c r="A25" s="99">
        <f>Entry!A26</f>
        <v>27</v>
      </c>
      <c r="B25" s="103" t="str">
        <f>Entry!B26</f>
        <v>Theriault</v>
      </c>
      <c r="C25" s="103" t="str">
        <f>Entry!C26</f>
        <v>Pickles</v>
      </c>
      <c r="D25" s="104" t="e">
        <f>'Class info'!#REF!</f>
        <v>#REF!</v>
      </c>
      <c r="E25" s="201"/>
      <c r="F25" s="321">
        <f>'Day 1'!AQ30</f>
        <v>340</v>
      </c>
      <c r="G25" s="321">
        <f>'Day 2'!AB28</f>
        <v>38</v>
      </c>
      <c r="H25" s="321">
        <f>'Day 3'!AB28</f>
        <v>210</v>
      </c>
      <c r="I25" s="321">
        <f>'Day 4'!R28</f>
        <v>140</v>
      </c>
      <c r="J25" s="321">
        <f>'Day 5'!R28</f>
        <v>57</v>
      </c>
      <c r="K25" s="321">
        <f>'Day 6'!X27</f>
        <v>141</v>
      </c>
      <c r="L25" s="322">
        <f t="shared" si="2"/>
        <v>1058</v>
      </c>
      <c r="M25" s="106">
        <f t="shared" si="0"/>
        <v>42</v>
      </c>
      <c r="AK25" s="4"/>
      <c r="AL25" s="4"/>
    </row>
    <row r="26" spans="1:38" ht="19.5" thickBot="1">
      <c r="A26" s="206">
        <f>Entry!A27</f>
        <v>29</v>
      </c>
      <c r="B26" s="207" t="str">
        <f>Entry!B27</f>
        <v>Biggers</v>
      </c>
      <c r="C26" s="207" t="str">
        <f>Entry!C27</f>
        <v>Danylo/Steel</v>
      </c>
      <c r="D26" s="208"/>
      <c r="E26" s="209"/>
      <c r="F26" s="323">
        <f>'Day 1'!AQ32</f>
        <v>282</v>
      </c>
      <c r="G26" s="323">
        <f>'Day 2'!AB29</f>
        <v>114</v>
      </c>
      <c r="H26" s="323">
        <f>'Day 3'!AB29</f>
        <v>116</v>
      </c>
      <c r="I26" s="323">
        <f>'Day 4'!R29</f>
        <v>140</v>
      </c>
      <c r="J26" s="323">
        <f>'Day 5'!R29</f>
        <v>21</v>
      </c>
      <c r="K26" s="323">
        <f>'Day 6'!X28</f>
        <v>102</v>
      </c>
      <c r="L26" s="323">
        <f t="shared" si="2"/>
        <v>814</v>
      </c>
      <c r="M26" s="210">
        <f t="shared" si="0"/>
        <v>38</v>
      </c>
      <c r="AK26" s="4"/>
      <c r="AL26" s="4"/>
    </row>
    <row r="27" spans="1:38" ht="19.5" thickTop="1">
      <c r="A27" s="202">
        <f>Entry!A28</f>
        <v>31</v>
      </c>
      <c r="B27" s="203" t="str">
        <f>Entry!B28</f>
        <v>Alley</v>
      </c>
      <c r="C27" s="203"/>
      <c r="D27" s="193"/>
      <c r="E27" s="204"/>
      <c r="F27" s="319">
        <f>'Day 1'!AQ33</f>
        <v>35</v>
      </c>
      <c r="G27" s="319">
        <f>'Day 2'!AB30</f>
        <v>26</v>
      </c>
      <c r="H27" s="319">
        <f>'Day 3'!AB30</f>
        <v>10</v>
      </c>
      <c r="I27" s="319">
        <f>'Day 4'!R30</f>
        <v>-8</v>
      </c>
      <c r="J27" s="319">
        <f>'Day 5'!R30</f>
        <v>10</v>
      </c>
      <c r="K27" s="319">
        <f>'Day 6'!X29</f>
        <v>88</v>
      </c>
      <c r="L27" s="322">
        <f t="shared" si="2"/>
        <v>175</v>
      </c>
      <c r="M27" s="197">
        <f t="shared" si="0"/>
        <v>4</v>
      </c>
      <c r="AK27" s="4"/>
      <c r="AL27" s="4"/>
    </row>
    <row r="28" spans="1:38" ht="18.75">
      <c r="A28" s="99">
        <f>Entry!A29</f>
        <v>33</v>
      </c>
      <c r="B28" s="103" t="str">
        <f>Entry!B29</f>
        <v>Holcomb</v>
      </c>
      <c r="C28" s="103"/>
      <c r="D28" s="193"/>
      <c r="E28" s="201"/>
      <c r="F28" s="321">
        <f>'Day 1'!AQ35</f>
        <v>189</v>
      </c>
      <c r="G28" s="321">
        <f>'Day 2'!AB31</f>
        <v>37</v>
      </c>
      <c r="H28" s="321">
        <f>'Day 3'!AB31</f>
        <v>72</v>
      </c>
      <c r="I28" s="321">
        <f>'Day 4'!R31</f>
        <v>31</v>
      </c>
      <c r="J28" s="319">
        <f>'Day 5'!R31</f>
        <v>37</v>
      </c>
      <c r="K28" s="321">
        <f>'Day 6'!X30</f>
        <v>71</v>
      </c>
      <c r="L28" s="322">
        <f t="shared" si="2"/>
        <v>454</v>
      </c>
      <c r="M28" s="106">
        <f t="shared" si="0"/>
        <v>18</v>
      </c>
      <c r="AK28" s="4"/>
      <c r="AL28" s="4"/>
    </row>
    <row r="29" spans="1:38" ht="18.75">
      <c r="A29" s="99">
        <f>Entry!A30</f>
        <v>34</v>
      </c>
      <c r="B29" s="103" t="str">
        <f>Entry!B30</f>
        <v>Rutherford</v>
      </c>
      <c r="C29" s="103"/>
      <c r="D29" s="193"/>
      <c r="E29" s="201"/>
      <c r="F29" s="321">
        <f>'Day 1'!AQ36</f>
        <v>132</v>
      </c>
      <c r="G29" s="321">
        <f>'Day 2'!AB32</f>
        <v>25</v>
      </c>
      <c r="H29" s="321">
        <f>'Day 3'!AB32</f>
        <v>177</v>
      </c>
      <c r="I29" s="321">
        <f>'Day 4'!R32</f>
        <v>17</v>
      </c>
      <c r="J29" s="319">
        <f>'Day 5'!R32</f>
        <v>25</v>
      </c>
      <c r="K29" s="321">
        <f>'Day 6'!X31</f>
        <v>65</v>
      </c>
      <c r="L29" s="322">
        <f t="shared" si="2"/>
        <v>447</v>
      </c>
      <c r="M29" s="106">
        <f t="shared" si="0"/>
        <v>17</v>
      </c>
      <c r="AK29" s="4"/>
      <c r="AL29" s="4"/>
    </row>
    <row r="30" spans="1:38" ht="18.75">
      <c r="A30" s="99">
        <f>Entry!A31</f>
        <v>35</v>
      </c>
      <c r="B30" s="103" t="str">
        <f>Entry!B31</f>
        <v>Cairns</v>
      </c>
      <c r="C30" s="103"/>
      <c r="D30" s="193"/>
      <c r="E30" s="201"/>
      <c r="F30" s="321">
        <f>'Day 1'!AQ37</f>
        <v>194</v>
      </c>
      <c r="G30" s="321">
        <f>'Day 2'!AB33</f>
        <v>12</v>
      </c>
      <c r="H30" s="321">
        <f>'Day 3'!AB33</f>
        <v>22</v>
      </c>
      <c r="I30" s="321">
        <f>'Day 4'!R33</f>
        <v>11</v>
      </c>
      <c r="J30" s="319">
        <f>'Day 5'!R33</f>
        <v>12</v>
      </c>
      <c r="K30" s="321">
        <f>'Day 6'!X32</f>
        <v>45</v>
      </c>
      <c r="L30" s="322">
        <f t="shared" si="2"/>
        <v>316</v>
      </c>
      <c r="M30" s="106">
        <f t="shared" si="0"/>
        <v>10</v>
      </c>
      <c r="AK30" s="4"/>
      <c r="AL30" s="4"/>
    </row>
    <row r="31" spans="1:38" ht="18.75">
      <c r="A31" s="99">
        <f>Entry!A32</f>
        <v>36</v>
      </c>
      <c r="B31" s="103" t="str">
        <f>Entry!B32</f>
        <v>Pyck</v>
      </c>
      <c r="C31" s="103"/>
      <c r="D31" s="193"/>
      <c r="E31" s="201"/>
      <c r="F31" s="321">
        <f>'Day 1'!AQ38</f>
        <v>62</v>
      </c>
      <c r="G31" s="321">
        <f>'Day 2'!AB34</f>
        <v>30</v>
      </c>
      <c r="H31" s="321">
        <f>'Day 3'!AB34</f>
        <v>55</v>
      </c>
      <c r="I31" s="321">
        <f>'Day 4'!R34</f>
        <v>-3</v>
      </c>
      <c r="J31" s="319">
        <f>'Day 5'!R34</f>
        <v>19</v>
      </c>
      <c r="K31" s="321">
        <f>'Day 6'!X33</f>
        <v>20</v>
      </c>
      <c r="L31" s="322">
        <f t="shared" si="2"/>
        <v>208</v>
      </c>
      <c r="M31" s="106">
        <f t="shared" si="0"/>
        <v>5</v>
      </c>
      <c r="AK31" s="4"/>
      <c r="AL31" s="4"/>
    </row>
    <row r="32" spans="1:38" ht="18.75">
      <c r="A32" s="99">
        <f>Entry!A33</f>
        <v>37</v>
      </c>
      <c r="B32" s="103" t="str">
        <f>Entry!B33</f>
        <v>Sorenson</v>
      </c>
      <c r="C32" s="103"/>
      <c r="D32" s="193"/>
      <c r="E32" s="201"/>
      <c r="F32" s="321">
        <f>'Day 1'!AQ39</f>
        <v>178</v>
      </c>
      <c r="G32" s="321">
        <f>'Day 2'!AB35</f>
        <v>101</v>
      </c>
      <c r="H32" s="321">
        <f>'Day 3'!AB35</f>
        <v>200</v>
      </c>
      <c r="I32" s="321">
        <f>'Day 4'!R35</f>
        <v>3</v>
      </c>
      <c r="J32" s="319">
        <f>'Day 5'!R35</f>
        <v>58</v>
      </c>
      <c r="K32" s="321">
        <f>'Day 6'!X34</f>
        <v>12</v>
      </c>
      <c r="L32" s="322">
        <f t="shared" si="2"/>
        <v>560</v>
      </c>
      <c r="M32" s="106">
        <f t="shared" si="0"/>
        <v>24</v>
      </c>
      <c r="AK32" s="4"/>
      <c r="AL32" s="4"/>
    </row>
    <row r="33" spans="1:38" ht="18.75">
      <c r="A33" s="99">
        <f>Entry!A34</f>
        <v>38</v>
      </c>
      <c r="B33" s="103" t="str">
        <f>Entry!B34</f>
        <v>Toney</v>
      </c>
      <c r="C33" s="103"/>
      <c r="D33" s="193"/>
      <c r="E33" s="201"/>
      <c r="F33" s="321">
        <f>'Day 1'!AQ40</f>
        <v>62</v>
      </c>
      <c r="G33" s="321">
        <f>'Day 2'!AB36</f>
        <v>19</v>
      </c>
      <c r="H33" s="321">
        <f>'Day 3'!AB36</f>
        <v>113</v>
      </c>
      <c r="I33" s="321">
        <f>'Day 4'!R36</f>
        <v>-33</v>
      </c>
      <c r="J33" s="319">
        <f>'Day 5'!R36</f>
        <v>200</v>
      </c>
      <c r="K33" s="321">
        <f>'Day 6'!X35</f>
        <v>137</v>
      </c>
      <c r="L33" s="322">
        <f t="shared" si="2"/>
        <v>373</v>
      </c>
      <c r="M33" s="106">
        <f t="shared" si="0"/>
        <v>14</v>
      </c>
      <c r="AK33" s="4"/>
      <c r="AL33" s="4"/>
    </row>
    <row r="34" spans="1:38" ht="18.75">
      <c r="A34" s="99">
        <f>Entry!A35</f>
        <v>40</v>
      </c>
      <c r="B34" s="103" t="str">
        <f>Entry!B35</f>
        <v>Guthrie</v>
      </c>
      <c r="C34" s="103"/>
      <c r="D34" s="193"/>
      <c r="E34" s="201"/>
      <c r="F34" s="321">
        <f>'Day 1'!AQ41</f>
        <v>253</v>
      </c>
      <c r="G34" s="321">
        <f>'Day 2'!AB37</f>
        <v>200</v>
      </c>
      <c r="H34" s="321">
        <f>'Day 3'!AB37</f>
        <v>159</v>
      </c>
      <c r="I34" s="321">
        <f>'Day 4'!R37</f>
        <v>140</v>
      </c>
      <c r="J34" s="319">
        <f>'Day 5'!R37</f>
        <v>200</v>
      </c>
      <c r="K34" s="321">
        <f>'Day 6'!X36</f>
        <v>359</v>
      </c>
      <c r="L34" s="322">
        <f t="shared" si="2"/>
        <v>1089</v>
      </c>
      <c r="M34" s="106">
        <f t="shared" si="0"/>
        <v>43</v>
      </c>
      <c r="AK34" s="4"/>
      <c r="AL34" s="4"/>
    </row>
    <row r="35" spans="1:38" ht="18.75">
      <c r="A35" s="99">
        <f>Entry!A36</f>
        <v>41</v>
      </c>
      <c r="B35" s="103" t="str">
        <f>Entry!B36</f>
        <v>Van Wyck</v>
      </c>
      <c r="C35" s="103"/>
      <c r="D35" s="193"/>
      <c r="E35" s="201"/>
      <c r="F35" s="321">
        <f>'Day 1'!AQ42</f>
        <v>95</v>
      </c>
      <c r="G35" s="321">
        <f>'Day 2'!AB38</f>
        <v>28</v>
      </c>
      <c r="H35" s="321">
        <f>'Day 3'!AB38</f>
        <v>10</v>
      </c>
      <c r="I35" s="321">
        <f>'Day 4'!R38</f>
        <v>-6</v>
      </c>
      <c r="J35" s="319">
        <f>'Day 5'!R38</f>
        <v>200</v>
      </c>
      <c r="K35" s="321">
        <f>'Day 6'!X37</f>
        <v>100</v>
      </c>
      <c r="L35" s="322">
        <f t="shared" si="2"/>
        <v>686</v>
      </c>
      <c r="M35" s="106">
        <f t="shared" si="0"/>
        <v>29</v>
      </c>
      <c r="AK35" s="4"/>
      <c r="AL35" s="4"/>
    </row>
    <row r="36" spans="1:38" ht="18.75">
      <c r="A36" s="99">
        <f>Entry!A37</f>
        <v>42</v>
      </c>
      <c r="B36" s="103" t="str">
        <f>Entry!B37</f>
        <v>Beckers</v>
      </c>
      <c r="C36" s="103"/>
      <c r="D36" s="193"/>
      <c r="E36" s="201"/>
      <c r="F36" s="321">
        <f>'Day 1'!AQ43</f>
        <v>340</v>
      </c>
      <c r="G36" s="321">
        <f>'Day 2'!AB39</f>
        <v>77</v>
      </c>
      <c r="H36" s="321">
        <f>'Day 3'!AB39</f>
        <v>194</v>
      </c>
      <c r="I36" s="321">
        <f>'Day 4'!R39</f>
        <v>13</v>
      </c>
      <c r="J36" s="319">
        <f>'Day 5'!R39</f>
        <v>77</v>
      </c>
      <c r="K36" s="321">
        <f>'Day 6'!X38</f>
        <v>122</v>
      </c>
      <c r="L36" s="322">
        <f t="shared" si="2"/>
        <v>801</v>
      </c>
      <c r="M36" s="106">
        <f t="shared" si="0"/>
        <v>37</v>
      </c>
      <c r="AK36" s="4"/>
      <c r="AL36" s="4"/>
    </row>
    <row r="37" spans="1:38" ht="18.75">
      <c r="A37" s="99">
        <f>Entry!A38</f>
        <v>43</v>
      </c>
      <c r="B37" s="103" t="str">
        <f>Entry!B38</f>
        <v>Beckers</v>
      </c>
      <c r="C37" s="103"/>
      <c r="D37" s="193"/>
      <c r="E37" s="201"/>
      <c r="F37" s="321">
        <f>'Day 1'!AQ44</f>
        <v>317</v>
      </c>
      <c r="G37" s="321">
        <f>'Day 2'!AB40</f>
        <v>97</v>
      </c>
      <c r="H37" s="321">
        <f>'Day 3'!AB40</f>
        <v>81</v>
      </c>
      <c r="I37" s="321">
        <f>'Day 4'!R40</f>
        <v>34</v>
      </c>
      <c r="J37" s="319">
        <f>'Day 5'!R40</f>
        <v>81</v>
      </c>
      <c r="K37" s="321">
        <f>'Day 6'!X39</f>
        <v>98</v>
      </c>
      <c r="L37" s="322">
        <f t="shared" si="2"/>
        <v>732</v>
      </c>
      <c r="M37" s="106">
        <f t="shared" si="0"/>
        <v>32</v>
      </c>
      <c r="AK37" s="4"/>
      <c r="AL37" s="4"/>
    </row>
    <row r="38" spans="1:38" ht="18.75">
      <c r="A38" s="99">
        <f>Entry!A39</f>
        <v>44</v>
      </c>
      <c r="B38" s="103" t="str">
        <f>Entry!B39</f>
        <v>Nash</v>
      </c>
      <c r="C38" s="103"/>
      <c r="D38" s="193"/>
      <c r="E38" s="201"/>
      <c r="F38" s="321">
        <f>'Day 1'!AQ45</f>
        <v>233</v>
      </c>
      <c r="G38" s="321">
        <f>'Day 2'!AB41</f>
        <v>50</v>
      </c>
      <c r="H38" s="321">
        <f>'Day 3'!AB41</f>
        <v>141</v>
      </c>
      <c r="I38" s="321">
        <f>'Day 4'!R41</f>
        <v>140</v>
      </c>
      <c r="J38" s="319">
        <f>'Day 5'!R41</f>
        <v>50</v>
      </c>
      <c r="K38" s="321">
        <f>'Day 6'!X40</f>
        <v>172</v>
      </c>
      <c r="L38" s="322">
        <f t="shared" si="2"/>
        <v>712</v>
      </c>
      <c r="M38" s="106">
        <f t="shared" si="0"/>
        <v>30</v>
      </c>
      <c r="AK38" s="4"/>
      <c r="AL38" s="4"/>
    </row>
    <row r="39" spans="1:38" ht="18.75">
      <c r="A39" s="99">
        <f>Entry!A40</f>
        <v>45</v>
      </c>
      <c r="B39" s="103" t="str">
        <f>Entry!B40</f>
        <v>Nash</v>
      </c>
      <c r="C39" s="103"/>
      <c r="D39" s="193"/>
      <c r="E39" s="201"/>
      <c r="F39" s="321">
        <f>'Day 1'!AQ46</f>
        <v>147</v>
      </c>
      <c r="G39" s="321">
        <f>'Day 2'!AB42</f>
        <v>54</v>
      </c>
      <c r="H39" s="321">
        <f>'Day 3'!AB42</f>
        <v>198</v>
      </c>
      <c r="I39" s="321">
        <f>'Day 4'!R42</f>
        <v>8</v>
      </c>
      <c r="J39" s="319">
        <f>'Day 5'!R42</f>
        <v>54</v>
      </c>
      <c r="K39" s="321">
        <f>'Day 6'!X41</f>
        <v>62</v>
      </c>
      <c r="L39" s="322">
        <f t="shared" si="2"/>
        <v>633</v>
      </c>
      <c r="M39" s="106">
        <f t="shared" si="0"/>
        <v>28</v>
      </c>
      <c r="AK39" s="4"/>
      <c r="AL39" s="4"/>
    </row>
    <row r="40" spans="1:38" ht="18.75">
      <c r="A40" s="99">
        <f>Entry!A41</f>
        <v>46</v>
      </c>
      <c r="B40" s="103" t="str">
        <f>Entry!B41</f>
        <v>Smoljan</v>
      </c>
      <c r="C40" s="103"/>
      <c r="D40" s="193"/>
      <c r="E40" s="201"/>
      <c r="F40" s="321">
        <f>'Day 1'!AQ47</f>
        <v>185</v>
      </c>
      <c r="G40" s="321">
        <f>'Day 2'!AB43</f>
        <v>10</v>
      </c>
      <c r="H40" s="321">
        <f>'Day 3'!AB43</f>
        <v>26</v>
      </c>
      <c r="I40" s="321">
        <f>'Day 4'!R43</f>
        <v>17</v>
      </c>
      <c r="J40" s="319">
        <f>'Day 5'!R43</f>
        <v>10</v>
      </c>
      <c r="K40" s="321">
        <f>'Day 6'!X42</f>
        <v>157</v>
      </c>
      <c r="L40" s="322">
        <f t="shared" si="2"/>
        <v>310</v>
      </c>
      <c r="M40" s="106">
        <f t="shared" si="0"/>
        <v>9</v>
      </c>
      <c r="AK40" s="4"/>
      <c r="AL40" s="4"/>
    </row>
    <row r="41" spans="1:38" ht="18.75">
      <c r="A41" s="99">
        <f>Entry!A42</f>
        <v>47</v>
      </c>
      <c r="B41" s="103" t="str">
        <f>Entry!B42</f>
        <v>Degarate</v>
      </c>
      <c r="C41" s="103"/>
      <c r="D41" s="193"/>
      <c r="E41" s="201"/>
      <c r="F41" s="321">
        <f>'Day 1'!AQ48</f>
        <v>97</v>
      </c>
      <c r="G41" s="321">
        <f>'Day 2'!AB44</f>
        <v>40</v>
      </c>
      <c r="H41" s="321">
        <f>'Day 3'!AB44</f>
        <v>48</v>
      </c>
      <c r="I41" s="321">
        <f>'Day 4'!R44</f>
        <v>106</v>
      </c>
      <c r="J41" s="319">
        <f>'Day 5'!R44</f>
        <v>40</v>
      </c>
      <c r="K41" s="321">
        <f>'Day 6'!X43</f>
        <v>110</v>
      </c>
      <c r="L41" s="322">
        <f t="shared" si="2"/>
        <v>488</v>
      </c>
      <c r="M41" s="106">
        <f t="shared" si="0"/>
        <v>20</v>
      </c>
      <c r="AK41" s="4"/>
      <c r="AL41" s="4"/>
    </row>
    <row r="42" spans="1:38" ht="18.75">
      <c r="A42" s="99">
        <f>Entry!A43</f>
        <v>48</v>
      </c>
      <c r="B42" s="103" t="str">
        <f>Entry!B43</f>
        <v>Reese</v>
      </c>
      <c r="C42" s="103"/>
      <c r="D42" s="193"/>
      <c r="E42" s="201"/>
      <c r="F42" s="321">
        <f>'Day 1'!AQ49</f>
        <v>340</v>
      </c>
      <c r="G42" s="321">
        <f>'Day 2'!AB45</f>
        <v>195</v>
      </c>
      <c r="H42" s="321">
        <f>'Day 3'!AB45</f>
        <v>15</v>
      </c>
      <c r="I42" s="321">
        <f>'Day 4'!R45</f>
        <v>140</v>
      </c>
      <c r="J42" s="319">
        <f>'Day 5'!R45</f>
        <v>15</v>
      </c>
      <c r="K42" s="321">
        <f>'Day 6'!X44</f>
        <v>173</v>
      </c>
      <c r="L42" s="322">
        <f t="shared" si="2"/>
        <v>815</v>
      </c>
      <c r="M42" s="106">
        <f t="shared" si="0"/>
        <v>39</v>
      </c>
      <c r="AK42" s="4"/>
      <c r="AL42" s="4"/>
    </row>
    <row r="43" spans="1:38" ht="18.75">
      <c r="A43" s="99">
        <f>Entry!A44</f>
        <v>49</v>
      </c>
      <c r="B43" s="103" t="str">
        <f>Entry!B44</f>
        <v>Esen</v>
      </c>
      <c r="C43" s="103"/>
      <c r="D43" s="193"/>
      <c r="E43" s="201"/>
      <c r="F43" s="321">
        <f>'Day 1'!AQ50</f>
        <v>214</v>
      </c>
      <c r="G43" s="321">
        <f>'Day 2'!AB46</f>
        <v>137</v>
      </c>
      <c r="H43" s="321">
        <f>'Day 3'!AB46</f>
        <v>153</v>
      </c>
      <c r="I43" s="321">
        <f>'Day 4'!R46</f>
        <v>26</v>
      </c>
      <c r="J43" s="319">
        <f>'Day 5'!R46</f>
        <v>74</v>
      </c>
      <c r="K43" s="321">
        <f>'Day 6'!X45</f>
        <v>132</v>
      </c>
      <c r="L43" s="322">
        <f t="shared" si="2"/>
        <v>777</v>
      </c>
      <c r="M43" s="106">
        <f t="shared" si="0"/>
        <v>35</v>
      </c>
      <c r="AK43" s="4"/>
      <c r="AL43" s="4"/>
    </row>
    <row r="44" spans="1:38" ht="18.75">
      <c r="A44" s="99">
        <f>Entry!A49</f>
        <v>54</v>
      </c>
      <c r="B44" s="103" t="str">
        <f>Entry!B49</f>
        <v>Walkker</v>
      </c>
      <c r="C44" s="103"/>
      <c r="D44" s="193"/>
      <c r="E44" s="201"/>
      <c r="F44" s="321">
        <f>'Day 1'!AQ55</f>
        <v>263</v>
      </c>
      <c r="G44" s="321">
        <f>'Day 2'!AB51</f>
        <v>65</v>
      </c>
      <c r="H44" s="321">
        <f>'Day 3'!AB51</f>
        <v>68</v>
      </c>
      <c r="I44" s="321">
        <f>'Day 4'!R51</f>
        <v>23</v>
      </c>
      <c r="J44" s="319">
        <f>'Day 5'!R51</f>
        <v>65</v>
      </c>
      <c r="K44" s="321">
        <f>'Day 6'!X50</f>
        <v>81</v>
      </c>
      <c r="L44" s="322">
        <f>F44+G44+H44+I44+J44+K53</f>
        <v>484</v>
      </c>
      <c r="M44" s="106">
        <f t="shared" si="0"/>
        <v>19</v>
      </c>
      <c r="AK44" s="4"/>
      <c r="AL44" s="4"/>
    </row>
    <row r="45" spans="1:38" ht="18.75">
      <c r="A45" s="99">
        <f>Entry!A50</f>
        <v>55</v>
      </c>
      <c r="B45" s="103" t="str">
        <f>Entry!B50</f>
        <v>Martynov</v>
      </c>
      <c r="C45" s="103"/>
      <c r="D45" s="193"/>
      <c r="E45" s="201"/>
      <c r="F45" s="321">
        <f>'Day 1'!AQ56</f>
        <v>182</v>
      </c>
      <c r="G45" s="321">
        <f>'Day 2'!AB52</f>
        <v>33</v>
      </c>
      <c r="H45" s="321">
        <f>'Day 3'!AB52</f>
        <v>54</v>
      </c>
      <c r="I45" s="321">
        <f>'Day 4'!R52</f>
        <v>32</v>
      </c>
      <c r="J45" s="319">
        <f>'Day 5'!R52</f>
        <v>33</v>
      </c>
      <c r="K45" s="321">
        <f>'Day 6'!X51</f>
        <v>39</v>
      </c>
      <c r="L45" s="322">
        <f t="shared" si="2"/>
        <v>415</v>
      </c>
      <c r="M45" s="106">
        <f t="shared" si="0"/>
        <v>16</v>
      </c>
      <c r="AK45" s="4"/>
      <c r="AL45" s="4"/>
    </row>
    <row r="46" spans="1:38" ht="18.75">
      <c r="A46" s="99">
        <f>Entry!A51</f>
        <v>56</v>
      </c>
      <c r="B46" s="103" t="str">
        <f>Entry!B51</f>
        <v>Mackey</v>
      </c>
      <c r="C46" s="103"/>
      <c r="D46" s="193"/>
      <c r="E46" s="201"/>
      <c r="F46" s="321">
        <f>'Day 1'!AQ57</f>
        <v>191</v>
      </c>
      <c r="G46" s="321">
        <f>'Day 2'!AB53</f>
        <v>19</v>
      </c>
      <c r="H46" s="321">
        <f>'Day 3'!AB53</f>
        <v>83</v>
      </c>
      <c r="I46" s="321">
        <f>'Day 4'!R53</f>
        <v>24</v>
      </c>
      <c r="J46" s="319">
        <f>'Day 5'!R53</f>
        <v>19</v>
      </c>
      <c r="K46" s="321">
        <f>'Day 6'!X52</f>
        <v>134</v>
      </c>
      <c r="L46" s="322">
        <f t="shared" si="2"/>
        <v>375</v>
      </c>
      <c r="M46" s="106">
        <f t="shared" si="0"/>
        <v>15</v>
      </c>
      <c r="AK46" s="4"/>
      <c r="AL46" s="4"/>
    </row>
    <row r="47" spans="1:13" ht="18.75" thickBot="1">
      <c r="A47" s="99">
        <f>Entry!A53</f>
        <v>58</v>
      </c>
      <c r="B47" s="103" t="str">
        <f>Entry!B53</f>
        <v>Thompson</v>
      </c>
      <c r="C47" s="103"/>
      <c r="E47" s="201"/>
      <c r="F47" s="324">
        <f>'Day 1'!AQ58</f>
        <v>340</v>
      </c>
      <c r="G47" s="324">
        <f>'Day 2'!AB54</f>
        <v>200</v>
      </c>
      <c r="H47" s="324">
        <f>'Day 3'!AB54</f>
        <v>200</v>
      </c>
      <c r="I47" s="324">
        <f>'Day 4'!R54</f>
        <v>65</v>
      </c>
      <c r="J47" s="319">
        <f>'Day 5'!R54</f>
        <v>200</v>
      </c>
      <c r="K47" s="324">
        <f>'Day 6'!X53</f>
        <v>380</v>
      </c>
      <c r="L47" s="322">
        <f t="shared" si="2"/>
        <v>1139</v>
      </c>
      <c r="M47" s="200">
        <f t="shared" si="0"/>
        <v>44</v>
      </c>
    </row>
    <row r="48" ht="18">
      <c r="M48" s="9"/>
    </row>
    <row r="49" spans="1:38" ht="18.75">
      <c r="A49" s="99">
        <f>Entry!A16</f>
        <v>15</v>
      </c>
      <c r="B49" s="103" t="str">
        <f>Entry!B16</f>
        <v>Higgs</v>
      </c>
      <c r="C49" s="103" t="str">
        <f>Entry!C16</f>
        <v>Pettersson</v>
      </c>
      <c r="D49" s="103" t="e">
        <f>'Class info'!#REF!</f>
        <v>#REF!</v>
      </c>
      <c r="E49" s="271" t="str">
        <f>'Day 6'!E17</f>
        <v>TOURING</v>
      </c>
      <c r="F49" s="240"/>
      <c r="G49" s="240"/>
      <c r="H49" s="240"/>
      <c r="I49" s="240"/>
      <c r="J49" s="240"/>
      <c r="K49" s="240"/>
      <c r="L49" s="236"/>
      <c r="M49" s="102"/>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ht="18.75">
      <c r="A50" s="99">
        <f>Entry!A45</f>
        <v>50</v>
      </c>
      <c r="B50" s="103" t="str">
        <f>Entry!B45</f>
        <v>Anderson</v>
      </c>
      <c r="C50" s="103"/>
      <c r="D50" s="193"/>
      <c r="E50" s="271" t="s">
        <v>188</v>
      </c>
      <c r="F50" s="240"/>
      <c r="G50" s="240"/>
      <c r="H50" s="240"/>
      <c r="I50" s="240"/>
      <c r="J50" s="240"/>
      <c r="K50" s="240"/>
      <c r="L50" s="236"/>
      <c r="M50" s="102"/>
      <c r="AK50" s="4"/>
      <c r="AL50" s="4"/>
    </row>
    <row r="51" spans="1:38" ht="18.75">
      <c r="A51" s="99">
        <f>Entry!A46</f>
        <v>51</v>
      </c>
      <c r="B51" s="103" t="str">
        <f>Entry!B46</f>
        <v>Johnson</v>
      </c>
      <c r="C51" s="103"/>
      <c r="D51" s="193"/>
      <c r="E51" s="271" t="s">
        <v>188</v>
      </c>
      <c r="F51" s="240"/>
      <c r="G51" s="240"/>
      <c r="H51" s="240"/>
      <c r="I51" s="240"/>
      <c r="J51" s="240"/>
      <c r="K51" s="240"/>
      <c r="L51" s="236"/>
      <c r="M51" s="102"/>
      <c r="AK51" s="4"/>
      <c r="AL51" s="4"/>
    </row>
    <row r="52" spans="1:38" ht="18.75">
      <c r="A52" s="99">
        <f>Entry!A47</f>
        <v>52</v>
      </c>
      <c r="B52" s="103" t="str">
        <f>Entry!B47</f>
        <v>Tynes</v>
      </c>
      <c r="C52" s="103"/>
      <c r="D52" s="193"/>
      <c r="E52" s="271" t="s">
        <v>188</v>
      </c>
      <c r="F52" s="240"/>
      <c r="G52" s="240"/>
      <c r="H52" s="240"/>
      <c r="I52" s="240"/>
      <c r="J52" s="240"/>
      <c r="K52" s="240"/>
      <c r="L52" s="236"/>
      <c r="M52" s="102"/>
      <c r="AK52" s="4"/>
      <c r="AL52" s="4"/>
    </row>
    <row r="53" spans="1:38" ht="18.75">
      <c r="A53" s="99">
        <f>Entry!A48</f>
        <v>53</v>
      </c>
      <c r="B53" s="103" t="str">
        <f>Entry!B48</f>
        <v>Sailor</v>
      </c>
      <c r="C53" s="103"/>
      <c r="D53" s="193"/>
      <c r="E53" s="271" t="s">
        <v>188</v>
      </c>
      <c r="F53" s="240"/>
      <c r="G53" s="240"/>
      <c r="H53" s="240"/>
      <c r="I53" s="240"/>
      <c r="J53" s="240"/>
      <c r="K53" s="240"/>
      <c r="L53" s="236"/>
      <c r="M53" s="102"/>
      <c r="AK53" s="4"/>
      <c r="AL53" s="4"/>
    </row>
    <row r="54" spans="1:38" ht="18.75">
      <c r="A54" s="238"/>
      <c r="B54" s="193"/>
      <c r="C54" s="193"/>
      <c r="D54" s="193"/>
      <c r="E54" s="239"/>
      <c r="F54" s="240"/>
      <c r="G54" s="240"/>
      <c r="H54" s="240"/>
      <c r="I54" s="240"/>
      <c r="J54" s="240"/>
      <c r="K54" s="240"/>
      <c r="L54" s="236"/>
      <c r="M54" s="102"/>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s="113" customFormat="1" ht="15">
      <c r="A55" s="252" t="s">
        <v>52</v>
      </c>
      <c r="B55" s="241"/>
      <c r="C55" s="241"/>
      <c r="D55" s="241"/>
      <c r="E55" s="241"/>
      <c r="F55" s="241"/>
      <c r="G55" s="241"/>
      <c r="H55" s="241"/>
      <c r="I55" s="241"/>
      <c r="J55" s="241"/>
      <c r="K55" s="241"/>
      <c r="L55" s="241"/>
      <c r="M55" s="241"/>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row>
    <row r="56" spans="1:13" ht="15">
      <c r="A56" s="15"/>
      <c r="B56" s="12"/>
      <c r="C56" s="12"/>
      <c r="D56" s="12"/>
      <c r="E56" s="12"/>
      <c r="F56" s="12"/>
      <c r="G56" s="12"/>
      <c r="H56" s="12"/>
      <c r="I56" s="12"/>
      <c r="J56" s="12"/>
      <c r="K56" s="12"/>
      <c r="L56" s="12"/>
      <c r="M56" s="12"/>
    </row>
    <row r="57" spans="1:38" s="111" customFormat="1" ht="15.75">
      <c r="A57" s="253" t="s">
        <v>53</v>
      </c>
      <c r="B57" s="242"/>
      <c r="C57" s="242"/>
      <c r="D57" s="242"/>
      <c r="E57" s="242"/>
      <c r="F57" s="242"/>
      <c r="G57" s="242"/>
      <c r="H57" s="242"/>
      <c r="I57" s="242"/>
      <c r="J57" s="242"/>
      <c r="K57" s="242"/>
      <c r="L57" s="242"/>
      <c r="M57" s="242"/>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row>
    <row r="58" ht="18">
      <c r="A58" s="15"/>
    </row>
    <row r="59" spans="1:38" s="113" customFormat="1" ht="15">
      <c r="A59" s="252" t="s">
        <v>54</v>
      </c>
      <c r="B59" s="241"/>
      <c r="C59" s="241"/>
      <c r="D59" s="241"/>
      <c r="E59" s="241"/>
      <c r="F59" s="241"/>
      <c r="G59" s="241"/>
      <c r="H59" s="241"/>
      <c r="I59" s="241"/>
      <c r="J59" s="241"/>
      <c r="K59" s="241"/>
      <c r="L59" s="241"/>
      <c r="M59" s="241"/>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row>
  </sheetData>
  <sheetProtection/>
  <printOptions horizontalCentered="1"/>
  <pageMargins left="0.5" right="0.5" top="0.75" bottom="0.75" header="0.3" footer="0.3"/>
  <pageSetup fitToHeight="2" fitToWidth="1" horizontalDpi="600" verticalDpi="600" orientation="landscape" scale="85" r:id="rId1"/>
  <headerFooter>
    <oddHeader>&amp;C&amp;"Arial,Bold"&amp;14 2018 ALCAN 5000
DAY 1-6 TOTALS</oddHeader>
    <oddFooter>&amp;LPROVISIONAL 8/25/18, 1854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Z86"/>
  <sheetViews>
    <sheetView zoomScale="96" zoomScaleNormal="96" zoomScalePageLayoutView="0" workbookViewId="0" topLeftCell="A1">
      <selection activeCell="C4" sqref="C4"/>
    </sheetView>
  </sheetViews>
  <sheetFormatPr defaultColWidth="9.140625" defaultRowHeight="12.75"/>
  <cols>
    <col min="1" max="1" width="4.00390625" style="3" bestFit="1" customWidth="1"/>
    <col min="2" max="2" width="15.8515625" style="3" customWidth="1"/>
    <col min="3" max="3" width="19.8515625" style="3" bestFit="1" customWidth="1"/>
    <col min="4" max="4" width="15.28125" style="3" hidden="1" customWidth="1"/>
    <col min="5" max="5" width="14.00390625" style="3" customWidth="1"/>
    <col min="6" max="6" width="4.7109375" style="3" customWidth="1"/>
    <col min="7" max="7" width="4.7109375" style="3" bestFit="1" customWidth="1"/>
    <col min="8" max="12" width="4.7109375" style="3" customWidth="1"/>
    <col min="13" max="13" width="4.7109375" style="3" bestFit="1" customWidth="1"/>
    <col min="14" max="14" width="4.7109375" style="3" customWidth="1"/>
    <col min="15" max="15" width="4.7109375" style="3" bestFit="1" customWidth="1"/>
    <col min="16" max="17" width="4.7109375" style="3" customWidth="1"/>
    <col min="18" max="18" width="5.421875" style="3" bestFit="1" customWidth="1"/>
    <col min="19" max="19" width="9.00390625" style="3" hidden="1" customWidth="1"/>
    <col min="20" max="20" width="15.7109375" style="3" hidden="1" customWidth="1"/>
    <col min="21" max="21" width="14.7109375" style="3" hidden="1" customWidth="1"/>
    <col min="22" max="22" width="11.00390625" style="3" hidden="1" customWidth="1"/>
    <col min="23" max="23" width="9.00390625" style="3" hidden="1" customWidth="1"/>
    <col min="24" max="24" width="10.140625" style="3" hidden="1" customWidth="1"/>
    <col min="25" max="25" width="11.8515625" style="4" hidden="1" customWidth="1"/>
    <col min="26" max="26" width="21.140625" style="4" hidden="1" customWidth="1"/>
    <col min="27" max="16384" width="9.140625" style="4" customWidth="1"/>
  </cols>
  <sheetData>
    <row r="1" spans="1:26" s="21" customFormat="1" ht="15" customHeight="1">
      <c r="A1" s="19"/>
      <c r="B1" s="20"/>
      <c r="C1" s="20"/>
      <c r="D1" s="20"/>
      <c r="E1" s="192" t="s">
        <v>13</v>
      </c>
      <c r="F1" s="410" t="s">
        <v>203</v>
      </c>
      <c r="G1" s="430"/>
      <c r="H1" s="410" t="s">
        <v>204</v>
      </c>
      <c r="I1" s="430"/>
      <c r="J1" s="410" t="s">
        <v>205</v>
      </c>
      <c r="K1" s="430"/>
      <c r="L1" s="410" t="s">
        <v>206</v>
      </c>
      <c r="M1" s="430"/>
      <c r="N1" s="410" t="s">
        <v>208</v>
      </c>
      <c r="O1" s="430"/>
      <c r="P1" s="410" t="s">
        <v>207</v>
      </c>
      <c r="Q1" s="427"/>
      <c r="R1" s="84" t="s">
        <v>16</v>
      </c>
      <c r="S1" s="47" t="s">
        <v>58</v>
      </c>
      <c r="T1" s="61"/>
      <c r="U1" s="58"/>
      <c r="V1" s="66"/>
      <c r="W1" s="47" t="s">
        <v>58</v>
      </c>
      <c r="X1" s="46" t="s">
        <v>10</v>
      </c>
      <c r="Y1" s="164"/>
      <c r="Z1" s="58"/>
    </row>
    <row r="2" spans="1:26" s="21" customFormat="1" ht="15.75">
      <c r="A2" s="22"/>
      <c r="B2" s="23"/>
      <c r="C2" s="23"/>
      <c r="D2" s="23"/>
      <c r="E2" s="191" t="s">
        <v>14</v>
      </c>
      <c r="F2" s="428"/>
      <c r="G2" s="431"/>
      <c r="H2" s="428"/>
      <c r="I2" s="431"/>
      <c r="J2" s="428"/>
      <c r="K2" s="431"/>
      <c r="L2" s="428"/>
      <c r="M2" s="431"/>
      <c r="N2" s="428"/>
      <c r="O2" s="431"/>
      <c r="P2" s="428"/>
      <c r="Q2" s="429"/>
      <c r="R2" s="85">
        <v>1</v>
      </c>
      <c r="S2" s="48" t="s">
        <v>4</v>
      </c>
      <c r="T2" s="38" t="s">
        <v>5</v>
      </c>
      <c r="U2" s="44" t="s">
        <v>12</v>
      </c>
      <c r="V2" s="60" t="s">
        <v>2</v>
      </c>
      <c r="W2" s="48" t="s">
        <v>4</v>
      </c>
      <c r="X2" s="37" t="s">
        <v>4</v>
      </c>
      <c r="Y2" s="165" t="s">
        <v>10</v>
      </c>
      <c r="Z2" s="44" t="s">
        <v>25</v>
      </c>
    </row>
    <row r="3" spans="1:26" s="3" customFormat="1" ht="16.5" thickBot="1">
      <c r="A3" s="333" t="s">
        <v>9</v>
      </c>
      <c r="B3" s="353" t="s">
        <v>5</v>
      </c>
      <c r="C3" s="353" t="s">
        <v>285</v>
      </c>
      <c r="D3" s="353" t="s">
        <v>6</v>
      </c>
      <c r="E3" s="352" t="s">
        <v>7</v>
      </c>
      <c r="F3" s="355"/>
      <c r="G3" s="356" t="s">
        <v>3</v>
      </c>
      <c r="H3" s="355"/>
      <c r="I3" s="356" t="s">
        <v>3</v>
      </c>
      <c r="J3" s="355"/>
      <c r="K3" s="356" t="s">
        <v>3</v>
      </c>
      <c r="L3" s="355"/>
      <c r="M3" s="356" t="s">
        <v>3</v>
      </c>
      <c r="N3" s="355"/>
      <c r="O3" s="357" t="s">
        <v>3</v>
      </c>
      <c r="P3" s="355"/>
      <c r="Q3" s="357" t="s">
        <v>3</v>
      </c>
      <c r="R3" s="358"/>
      <c r="S3" s="68"/>
      <c r="T3" s="29"/>
      <c r="U3" s="62"/>
      <c r="V3" s="35"/>
      <c r="W3" s="68"/>
      <c r="Y3" s="166"/>
      <c r="Z3" s="64"/>
    </row>
    <row r="4" spans="1:26" ht="16.5" thickTop="1">
      <c r="A4" s="190" t="e">
        <f>'Class info'!#REF!</f>
        <v>#REF!</v>
      </c>
      <c r="B4" s="190" t="str">
        <f>Entry!B3</f>
        <v>McKinnon</v>
      </c>
      <c r="C4" s="190" t="str">
        <f>Entry!C3</f>
        <v>Putnam/Schneider</v>
      </c>
      <c r="D4" s="190"/>
      <c r="E4" s="190"/>
      <c r="F4" s="213">
        <v>1</v>
      </c>
      <c r="G4" s="213" t="s">
        <v>49</v>
      </c>
      <c r="H4" s="213">
        <v>3</v>
      </c>
      <c r="I4" s="213" t="s">
        <v>49</v>
      </c>
      <c r="J4" s="213">
        <v>0</v>
      </c>
      <c r="K4" s="214" t="s">
        <v>128</v>
      </c>
      <c r="L4" s="213">
        <v>0</v>
      </c>
      <c r="M4" s="214" t="s">
        <v>128</v>
      </c>
      <c r="N4" s="213">
        <v>0</v>
      </c>
      <c r="O4" s="214" t="s">
        <v>128</v>
      </c>
      <c r="P4" s="213">
        <v>1</v>
      </c>
      <c r="Q4" s="245" t="s">
        <v>126</v>
      </c>
      <c r="R4" s="175">
        <f>F4+H4+J4+L4+N4</f>
        <v>4</v>
      </c>
      <c r="S4" s="57" t="e">
        <f>RANK(#REF!,#REF!,1)</f>
        <v>#REF!</v>
      </c>
      <c r="T4" s="36" t="str">
        <f aca="true" t="shared" si="0" ref="T4:T12">B4</f>
        <v>McKinnon</v>
      </c>
      <c r="U4" s="63" t="str">
        <f aca="true" t="shared" si="1" ref="U4:U12">C4</f>
        <v>Putnam/Schneider</v>
      </c>
      <c r="V4" s="43" t="e">
        <f>#REF!+#REF!-#REF!</f>
        <v>#REF!</v>
      </c>
      <c r="W4" s="57" t="e">
        <f aca="true" t="shared" si="2" ref="W4:W12">RANK(V4,$V$4:$V$26,1)</f>
        <v>#REF!</v>
      </c>
      <c r="X4" s="67">
        <v>1</v>
      </c>
      <c r="Y4" s="30">
        <f aca="true" t="shared" si="3" ref="Y4:Y12">E4</f>
        <v>0</v>
      </c>
      <c r="Z4" s="65"/>
    </row>
    <row r="5" spans="1:26" ht="15.75">
      <c r="A5" s="30" t="e">
        <f>'Class info'!#REF!</f>
        <v>#REF!</v>
      </c>
      <c r="B5" s="30" t="str">
        <f>Entry!B4</f>
        <v>Adams</v>
      </c>
      <c r="C5" s="30" t="str">
        <f>Entry!C4</f>
        <v>Bonaime</v>
      </c>
      <c r="D5" s="30"/>
      <c r="E5" s="30"/>
      <c r="F5" s="31">
        <v>2</v>
      </c>
      <c r="G5" s="31" t="s">
        <v>126</v>
      </c>
      <c r="H5" s="31">
        <v>6</v>
      </c>
      <c r="I5" s="31" t="s">
        <v>126</v>
      </c>
      <c r="J5" s="31">
        <v>14</v>
      </c>
      <c r="K5" s="31" t="s">
        <v>126</v>
      </c>
      <c r="L5" s="31">
        <v>14</v>
      </c>
      <c r="M5" s="31" t="s">
        <v>126</v>
      </c>
      <c r="N5" s="31">
        <v>14</v>
      </c>
      <c r="O5" s="31" t="s">
        <v>126</v>
      </c>
      <c r="P5" s="31">
        <v>18</v>
      </c>
      <c r="Q5" s="243" t="s">
        <v>126</v>
      </c>
      <c r="R5" s="176">
        <f aca="true" t="shared" si="4" ref="R5:R47">F5+H5+J5+L5+N5</f>
        <v>50</v>
      </c>
      <c r="S5" s="57" t="e">
        <f>RANK(#REF!,#REF!,1)</f>
        <v>#REF!</v>
      </c>
      <c r="T5" s="36" t="str">
        <f t="shared" si="0"/>
        <v>Adams</v>
      </c>
      <c r="U5" s="63" t="str">
        <f t="shared" si="1"/>
        <v>Bonaime</v>
      </c>
      <c r="V5" s="43" t="e">
        <f>#REF!+#REF!-#REF!</f>
        <v>#REF!</v>
      </c>
      <c r="W5" s="57" t="e">
        <f t="shared" si="2"/>
        <v>#REF!</v>
      </c>
      <c r="X5" s="67">
        <v>3</v>
      </c>
      <c r="Y5" s="30">
        <f t="shared" si="3"/>
        <v>0</v>
      </c>
      <c r="Z5" s="65"/>
    </row>
    <row r="6" spans="1:26" ht="15.75">
      <c r="A6" s="30" t="e">
        <f>'Class info'!#REF!</f>
        <v>#REF!</v>
      </c>
      <c r="B6" s="30" t="str">
        <f>Entry!B5</f>
        <v>Wade</v>
      </c>
      <c r="C6" s="30" t="str">
        <f>Entry!C5</f>
        <v>Moghaddam</v>
      </c>
      <c r="D6" s="30"/>
      <c r="E6" s="30"/>
      <c r="F6" s="31">
        <v>8</v>
      </c>
      <c r="G6" s="31" t="s">
        <v>49</v>
      </c>
      <c r="H6" s="31">
        <v>21</v>
      </c>
      <c r="I6" s="31" t="s">
        <v>126</v>
      </c>
      <c r="J6" s="31">
        <v>27</v>
      </c>
      <c r="K6" s="31" t="s">
        <v>126</v>
      </c>
      <c r="L6" s="31">
        <v>28</v>
      </c>
      <c r="M6" s="31" t="s">
        <v>126</v>
      </c>
      <c r="N6" s="31">
        <v>29</v>
      </c>
      <c r="O6" s="31" t="s">
        <v>126</v>
      </c>
      <c r="P6" s="31">
        <v>39</v>
      </c>
      <c r="Q6" s="243" t="s">
        <v>126</v>
      </c>
      <c r="R6" s="176">
        <f t="shared" si="4"/>
        <v>113</v>
      </c>
      <c r="S6" s="57" t="e">
        <f>RANK(#REF!,#REF!,1)</f>
        <v>#REF!</v>
      </c>
      <c r="T6" s="36" t="str">
        <f t="shared" si="0"/>
        <v>Wade</v>
      </c>
      <c r="U6" s="63" t="str">
        <f t="shared" si="1"/>
        <v>Moghaddam</v>
      </c>
      <c r="V6" s="43" t="e">
        <f>#REF!+#REF!-#REF!</f>
        <v>#REF!</v>
      </c>
      <c r="W6" s="57" t="e">
        <f t="shared" si="2"/>
        <v>#REF!</v>
      </c>
      <c r="X6" s="67">
        <v>2</v>
      </c>
      <c r="Y6" s="30">
        <f t="shared" si="3"/>
        <v>0</v>
      </c>
      <c r="Z6" s="65"/>
    </row>
    <row r="7" spans="1:26" ht="15.75">
      <c r="A7" s="30" t="e">
        <f>'Class info'!#REF!</f>
        <v>#REF!</v>
      </c>
      <c r="B7" s="30" t="str">
        <f>Entry!B6</f>
        <v>Cole</v>
      </c>
      <c r="C7" s="30" t="str">
        <f>Entry!C6</f>
        <v>Corbett</v>
      </c>
      <c r="D7" s="30"/>
      <c r="E7" s="30"/>
      <c r="F7" s="31">
        <v>7</v>
      </c>
      <c r="G7" s="31" t="s">
        <v>126</v>
      </c>
      <c r="H7" s="31">
        <v>25</v>
      </c>
      <c r="I7" s="31" t="s">
        <v>126</v>
      </c>
      <c r="J7" s="31">
        <v>20</v>
      </c>
      <c r="K7" s="31" t="s">
        <v>126</v>
      </c>
      <c r="L7" s="31">
        <v>20</v>
      </c>
      <c r="M7" s="31" t="s">
        <v>126</v>
      </c>
      <c r="N7" s="31">
        <v>20</v>
      </c>
      <c r="O7" s="31" t="s">
        <v>126</v>
      </c>
      <c r="P7" s="31">
        <v>25</v>
      </c>
      <c r="Q7" s="243" t="s">
        <v>126</v>
      </c>
      <c r="R7" s="176">
        <f t="shared" si="4"/>
        <v>92</v>
      </c>
      <c r="S7" s="57" t="e">
        <f>RANK(#REF!,#REF!,1)</f>
        <v>#REF!</v>
      </c>
      <c r="T7" s="36" t="str">
        <f t="shared" si="0"/>
        <v>Cole</v>
      </c>
      <c r="U7" s="63" t="str">
        <f t="shared" si="1"/>
        <v>Corbett</v>
      </c>
      <c r="V7" s="43" t="e">
        <f>#REF!+#REF!-#REF!</f>
        <v>#REF!</v>
      </c>
      <c r="W7" s="57" t="e">
        <f t="shared" si="2"/>
        <v>#REF!</v>
      </c>
      <c r="X7" s="67">
        <v>7</v>
      </c>
      <c r="Y7" s="30">
        <f t="shared" si="3"/>
        <v>0</v>
      </c>
      <c r="Z7" s="65"/>
    </row>
    <row r="8" spans="1:26" ht="15.75">
      <c r="A8" s="30" t="e">
        <f>'Class info'!#REF!</f>
        <v>#REF!</v>
      </c>
      <c r="B8" s="30" t="str">
        <f>Entry!B7</f>
        <v>Blackie</v>
      </c>
      <c r="C8" s="30" t="str">
        <f>Entry!C7</f>
        <v>Blackie</v>
      </c>
      <c r="D8" s="30"/>
      <c r="E8" s="30"/>
      <c r="F8" s="31">
        <v>2</v>
      </c>
      <c r="G8" s="31" t="s">
        <v>126</v>
      </c>
      <c r="H8" s="31">
        <v>13</v>
      </c>
      <c r="I8" s="31" t="s">
        <v>126</v>
      </c>
      <c r="J8" s="31">
        <v>10</v>
      </c>
      <c r="K8" s="31" t="s">
        <v>126</v>
      </c>
      <c r="L8" s="31">
        <v>12</v>
      </c>
      <c r="M8" s="31" t="s">
        <v>126</v>
      </c>
      <c r="N8" s="31">
        <v>12</v>
      </c>
      <c r="O8" s="31" t="s">
        <v>126</v>
      </c>
      <c r="P8" s="31">
        <v>24</v>
      </c>
      <c r="Q8" s="243" t="s">
        <v>126</v>
      </c>
      <c r="R8" s="176">
        <f t="shared" si="4"/>
        <v>49</v>
      </c>
      <c r="S8" s="57" t="e">
        <f>RANK(#REF!,#REF!,1)</f>
        <v>#REF!</v>
      </c>
      <c r="T8" s="36" t="str">
        <f t="shared" si="0"/>
        <v>Blackie</v>
      </c>
      <c r="U8" s="63" t="str">
        <f t="shared" si="1"/>
        <v>Blackie</v>
      </c>
      <c r="V8" s="43" t="e">
        <f>#REF!+#REF!-#REF!</f>
        <v>#REF!</v>
      </c>
      <c r="W8" s="57" t="e">
        <f t="shared" si="2"/>
        <v>#REF!</v>
      </c>
      <c r="X8" s="67">
        <v>3</v>
      </c>
      <c r="Y8" s="30">
        <f t="shared" si="3"/>
        <v>0</v>
      </c>
      <c r="Z8" s="65"/>
    </row>
    <row r="9" spans="1:26" ht="15.75">
      <c r="A9" s="30" t="e">
        <f>'Class info'!#REF!</f>
        <v>#REF!</v>
      </c>
      <c r="B9" s="30" t="str">
        <f>Entry!B8</f>
        <v>Hines</v>
      </c>
      <c r="C9" s="30" t="str">
        <f>Entry!C8</f>
        <v>Zimmerman</v>
      </c>
      <c r="D9" s="30"/>
      <c r="E9" s="30"/>
      <c r="F9" s="31">
        <v>40</v>
      </c>
      <c r="G9" s="31" t="s">
        <v>49</v>
      </c>
      <c r="H9" s="31">
        <v>39</v>
      </c>
      <c r="I9" s="31" t="s">
        <v>49</v>
      </c>
      <c r="J9" s="31">
        <v>10</v>
      </c>
      <c r="K9" s="31" t="s">
        <v>126</v>
      </c>
      <c r="L9" s="31">
        <v>5</v>
      </c>
      <c r="M9" s="31" t="s">
        <v>49</v>
      </c>
      <c r="N9" s="31">
        <v>0</v>
      </c>
      <c r="O9" s="167" t="s">
        <v>128</v>
      </c>
      <c r="P9" s="31">
        <v>29</v>
      </c>
      <c r="Q9" s="243" t="s">
        <v>49</v>
      </c>
      <c r="R9" s="176">
        <f t="shared" si="4"/>
        <v>94</v>
      </c>
      <c r="S9" s="57" t="e">
        <f>RANK(#REF!,#REF!,1)</f>
        <v>#REF!</v>
      </c>
      <c r="T9" s="36" t="str">
        <f t="shared" si="0"/>
        <v>Hines</v>
      </c>
      <c r="U9" s="63" t="str">
        <f t="shared" si="1"/>
        <v>Zimmerman</v>
      </c>
      <c r="V9" s="43" t="e">
        <f>#REF!+#REF!-#REF!</f>
        <v>#REF!</v>
      </c>
      <c r="W9" s="57" t="e">
        <f t="shared" si="2"/>
        <v>#REF!</v>
      </c>
      <c r="X9" s="67">
        <v>2</v>
      </c>
      <c r="Y9" s="30">
        <f t="shared" si="3"/>
        <v>0</v>
      </c>
      <c r="Z9" s="65"/>
    </row>
    <row r="10" spans="1:26" ht="15.75">
      <c r="A10" s="30" t="e">
        <f>'Class info'!#REF!</f>
        <v>#REF!</v>
      </c>
      <c r="B10" s="30" t="str">
        <f>Entry!B9</f>
        <v>Cramer</v>
      </c>
      <c r="C10" s="30" t="str">
        <f>Entry!C9</f>
        <v>Cramer/Handow</v>
      </c>
      <c r="D10" s="30"/>
      <c r="E10" s="30"/>
      <c r="F10" s="31">
        <v>6</v>
      </c>
      <c r="G10" s="31" t="s">
        <v>126</v>
      </c>
      <c r="H10" s="31">
        <v>19</v>
      </c>
      <c r="I10" s="31" t="s">
        <v>126</v>
      </c>
      <c r="J10" s="31">
        <v>6</v>
      </c>
      <c r="K10" s="31" t="s">
        <v>126</v>
      </c>
      <c r="L10" s="31">
        <v>2</v>
      </c>
      <c r="M10" s="31" t="s">
        <v>126</v>
      </c>
      <c r="N10" s="31">
        <v>1</v>
      </c>
      <c r="O10" s="31" t="s">
        <v>126</v>
      </c>
      <c r="P10" s="31">
        <v>12</v>
      </c>
      <c r="Q10" s="243" t="s">
        <v>126</v>
      </c>
      <c r="R10" s="176">
        <f t="shared" si="4"/>
        <v>34</v>
      </c>
      <c r="S10" s="57" t="e">
        <f>RANK(#REF!,#REF!,1)</f>
        <v>#REF!</v>
      </c>
      <c r="T10" s="36" t="str">
        <f t="shared" si="0"/>
        <v>Cramer</v>
      </c>
      <c r="U10" s="63" t="str">
        <f t="shared" si="1"/>
        <v>Cramer/Handow</v>
      </c>
      <c r="V10" s="43" t="e">
        <f>#REF!+#REF!-#REF!</f>
        <v>#REF!</v>
      </c>
      <c r="W10" s="57" t="e">
        <f t="shared" si="2"/>
        <v>#REF!</v>
      </c>
      <c r="X10" s="67">
        <v>1</v>
      </c>
      <c r="Y10" s="30">
        <f t="shared" si="3"/>
        <v>0</v>
      </c>
      <c r="Z10" s="65"/>
    </row>
    <row r="11" spans="1:26" ht="15.75">
      <c r="A11" s="30" t="e">
        <f>'Class info'!#REF!</f>
        <v>#REF!</v>
      </c>
      <c r="B11" s="30" t="str">
        <f>Entry!B10</f>
        <v>Riddell</v>
      </c>
      <c r="C11" s="30" t="str">
        <f>Entry!C10</f>
        <v>Riddell</v>
      </c>
      <c r="D11" s="30"/>
      <c r="E11" s="30"/>
      <c r="F11" s="31">
        <v>4</v>
      </c>
      <c r="G11" s="31" t="s">
        <v>126</v>
      </c>
      <c r="H11" s="31">
        <v>35</v>
      </c>
      <c r="I11" s="31" t="s">
        <v>126</v>
      </c>
      <c r="J11" s="31">
        <v>26</v>
      </c>
      <c r="K11" s="31" t="s">
        <v>126</v>
      </c>
      <c r="L11" s="31">
        <v>11</v>
      </c>
      <c r="M11" s="31" t="s">
        <v>126</v>
      </c>
      <c r="N11" s="31">
        <v>11</v>
      </c>
      <c r="O11" s="31" t="s">
        <v>126</v>
      </c>
      <c r="P11" s="31">
        <v>3</v>
      </c>
      <c r="Q11" s="243" t="s">
        <v>126</v>
      </c>
      <c r="R11" s="176">
        <f t="shared" si="4"/>
        <v>87</v>
      </c>
      <c r="S11" s="57" t="e">
        <f>RANK(#REF!,#REF!,1)</f>
        <v>#REF!</v>
      </c>
      <c r="T11" s="36" t="str">
        <f t="shared" si="0"/>
        <v>Riddell</v>
      </c>
      <c r="U11" s="63" t="str">
        <f t="shared" si="1"/>
        <v>Riddell</v>
      </c>
      <c r="V11" s="43" t="e">
        <f>#REF!+#REF!-#REF!</f>
        <v>#REF!</v>
      </c>
      <c r="W11" s="57" t="e">
        <f t="shared" si="2"/>
        <v>#REF!</v>
      </c>
      <c r="X11" s="67">
        <v>2</v>
      </c>
      <c r="Y11" s="30">
        <f t="shared" si="3"/>
        <v>0</v>
      </c>
      <c r="Z11" s="65"/>
    </row>
    <row r="12" spans="1:26" ht="15.75">
      <c r="A12" s="30" t="e">
        <f>'Class info'!#REF!</f>
        <v>#REF!</v>
      </c>
      <c r="B12" s="30" t="str">
        <f>Entry!B11</f>
        <v>Hayslip</v>
      </c>
      <c r="C12" s="30" t="str">
        <f>Entry!C11</f>
        <v>Kriesen</v>
      </c>
      <c r="D12" s="30"/>
      <c r="E12" s="30" t="s">
        <v>17</v>
      </c>
      <c r="F12" s="31">
        <v>2</v>
      </c>
      <c r="G12" s="31" t="s">
        <v>49</v>
      </c>
      <c r="H12" s="31">
        <v>3</v>
      </c>
      <c r="I12" s="31" t="s">
        <v>126</v>
      </c>
      <c r="J12" s="31">
        <v>1</v>
      </c>
      <c r="K12" s="31" t="s">
        <v>49</v>
      </c>
      <c r="L12" s="31">
        <v>1</v>
      </c>
      <c r="M12" s="167" t="s">
        <v>126</v>
      </c>
      <c r="N12" s="31">
        <v>3</v>
      </c>
      <c r="O12" s="31" t="s">
        <v>49</v>
      </c>
      <c r="P12" s="31">
        <v>0</v>
      </c>
      <c r="Q12" s="246" t="s">
        <v>128</v>
      </c>
      <c r="R12" s="176">
        <f t="shared" si="4"/>
        <v>10</v>
      </c>
      <c r="S12" s="57" t="e">
        <f>RANK(#REF!,#REF!,1)</f>
        <v>#REF!</v>
      </c>
      <c r="T12" s="36" t="str">
        <f t="shared" si="0"/>
        <v>Hayslip</v>
      </c>
      <c r="U12" s="63" t="str">
        <f t="shared" si="1"/>
        <v>Kriesen</v>
      </c>
      <c r="V12" s="43" t="e">
        <f>#REF!+#REF!-#REF!</f>
        <v>#REF!</v>
      </c>
      <c r="W12" s="57" t="e">
        <f t="shared" si="2"/>
        <v>#REF!</v>
      </c>
      <c r="X12" s="67">
        <v>1</v>
      </c>
      <c r="Y12" s="30" t="str">
        <f t="shared" si="3"/>
        <v>SOP</v>
      </c>
      <c r="Z12" s="65"/>
    </row>
    <row r="13" spans="1:26" ht="15.75">
      <c r="A13" s="30">
        <v>11</v>
      </c>
      <c r="B13" s="30" t="str">
        <f>Entry!B12</f>
        <v>Pyck</v>
      </c>
      <c r="C13" s="30" t="str">
        <f>Entry!C12</f>
        <v>Nelson</v>
      </c>
      <c r="D13" s="30"/>
      <c r="E13" s="30"/>
      <c r="F13" s="31">
        <v>3</v>
      </c>
      <c r="G13" s="31" t="s">
        <v>126</v>
      </c>
      <c r="H13" s="31">
        <v>31</v>
      </c>
      <c r="I13" s="31" t="s">
        <v>126</v>
      </c>
      <c r="J13" s="31">
        <v>8</v>
      </c>
      <c r="K13" s="31" t="s">
        <v>49</v>
      </c>
      <c r="L13" s="31">
        <v>7</v>
      </c>
      <c r="M13" s="31" t="s">
        <v>49</v>
      </c>
      <c r="N13" s="31">
        <v>7</v>
      </c>
      <c r="O13" s="31" t="s">
        <v>49</v>
      </c>
      <c r="P13" s="31">
        <v>3</v>
      </c>
      <c r="Q13" s="243" t="s">
        <v>126</v>
      </c>
      <c r="R13" s="176">
        <f t="shared" si="4"/>
        <v>56</v>
      </c>
      <c r="S13" s="57" t="e">
        <f>RANK(#REF!,#REF!,1)</f>
        <v>#REF!</v>
      </c>
      <c r="T13" s="36"/>
      <c r="U13" s="63"/>
      <c r="V13" s="43"/>
      <c r="W13" s="57"/>
      <c r="X13" s="67"/>
      <c r="Y13" s="30"/>
      <c r="Z13" s="65"/>
    </row>
    <row r="14" spans="1:26" ht="15.75">
      <c r="A14" s="30" t="e">
        <f>'Class info'!#REF!</f>
        <v>#REF!</v>
      </c>
      <c r="B14" s="30" t="str">
        <f>Entry!B13</f>
        <v>Cairns</v>
      </c>
      <c r="C14" s="30" t="str">
        <f>Entry!C13</f>
        <v>Cairns</v>
      </c>
      <c r="D14" s="30"/>
      <c r="E14" s="30"/>
      <c r="F14" s="31">
        <v>4</v>
      </c>
      <c r="G14" s="31" t="s">
        <v>49</v>
      </c>
      <c r="H14" s="31">
        <v>10</v>
      </c>
      <c r="I14" s="31" t="s">
        <v>126</v>
      </c>
      <c r="J14" s="31">
        <v>1</v>
      </c>
      <c r="K14" s="31" t="s">
        <v>49</v>
      </c>
      <c r="L14" s="31">
        <v>0</v>
      </c>
      <c r="M14" s="167" t="s">
        <v>128</v>
      </c>
      <c r="N14" s="31">
        <v>0</v>
      </c>
      <c r="O14" s="167" t="s">
        <v>128</v>
      </c>
      <c r="P14" s="31">
        <v>5</v>
      </c>
      <c r="Q14" s="243" t="s">
        <v>126</v>
      </c>
      <c r="R14" s="176">
        <f t="shared" si="4"/>
        <v>15</v>
      </c>
      <c r="S14" s="57" t="e">
        <f>RANK(#REF!,#REF!,1)</f>
        <v>#REF!</v>
      </c>
      <c r="T14" s="36" t="str">
        <f aca="true" t="shared" si="5" ref="T14:T27">B14</f>
        <v>Cairns</v>
      </c>
      <c r="U14" s="63" t="str">
        <f aca="true" t="shared" si="6" ref="U14:U27">C14</f>
        <v>Cairns</v>
      </c>
      <c r="V14" s="43" t="e">
        <f>#REF!+#REF!-#REF!</f>
        <v>#REF!</v>
      </c>
      <c r="W14" s="57" t="e">
        <f aca="true" t="shared" si="7" ref="W14:W48">RANK(V14,$V$4:$V$26,1)</f>
        <v>#REF!</v>
      </c>
      <c r="X14" s="67">
        <v>1</v>
      </c>
      <c r="Y14" s="30">
        <f aca="true" t="shared" si="8" ref="Y14:Y48">E14</f>
        <v>0</v>
      </c>
      <c r="Z14" s="65"/>
    </row>
    <row r="15" spans="1:26" s="3" customFormat="1" ht="15.75">
      <c r="A15" s="30" t="e">
        <f>'Class info'!#REF!</f>
        <v>#REF!</v>
      </c>
      <c r="B15" s="30" t="str">
        <f>Entry!B14</f>
        <v>Cook</v>
      </c>
      <c r="C15" s="30" t="str">
        <f>Entry!C14</f>
        <v>Cook</v>
      </c>
      <c r="D15" s="30"/>
      <c r="E15" s="30"/>
      <c r="F15" s="31">
        <v>26</v>
      </c>
      <c r="G15" s="31" t="s">
        <v>126</v>
      </c>
      <c r="H15" s="31">
        <v>32</v>
      </c>
      <c r="I15" s="31" t="s">
        <v>49</v>
      </c>
      <c r="J15" s="31">
        <v>1</v>
      </c>
      <c r="K15" s="31" t="s">
        <v>126</v>
      </c>
      <c r="L15" s="31">
        <v>2</v>
      </c>
      <c r="M15" s="31" t="s">
        <v>126</v>
      </c>
      <c r="N15" s="31">
        <v>4</v>
      </c>
      <c r="O15" s="31" t="s">
        <v>126</v>
      </c>
      <c r="P15" s="31">
        <v>5</v>
      </c>
      <c r="Q15" s="243" t="s">
        <v>126</v>
      </c>
      <c r="R15" s="176">
        <f t="shared" si="4"/>
        <v>65</v>
      </c>
      <c r="S15" s="57" t="e">
        <f>RANK(#REF!,#REF!,1)</f>
        <v>#REF!</v>
      </c>
      <c r="T15" s="36" t="str">
        <f t="shared" si="5"/>
        <v>Cook</v>
      </c>
      <c r="U15" s="63" t="str">
        <f t="shared" si="6"/>
        <v>Cook</v>
      </c>
      <c r="V15" s="43" t="e">
        <f>#REF!+#REF!-#REF!</f>
        <v>#REF!</v>
      </c>
      <c r="W15" s="57" t="e">
        <f t="shared" si="7"/>
        <v>#REF!</v>
      </c>
      <c r="X15" s="67">
        <v>2</v>
      </c>
      <c r="Y15" s="30">
        <f t="shared" si="8"/>
        <v>0</v>
      </c>
      <c r="Z15" s="65"/>
    </row>
    <row r="16" spans="1:26" ht="15.75">
      <c r="A16" s="30" t="e">
        <f>'Class info'!#REF!</f>
        <v>#REF!</v>
      </c>
      <c r="B16" s="30" t="str">
        <f>Entry!B15</f>
        <v>Holdaway</v>
      </c>
      <c r="C16" s="30" t="str">
        <f>Entry!C15</f>
        <v>Holdaway</v>
      </c>
      <c r="D16" s="30"/>
      <c r="E16" s="30"/>
      <c r="F16" s="31">
        <v>10</v>
      </c>
      <c r="G16" s="31" t="s">
        <v>49</v>
      </c>
      <c r="H16" s="31">
        <v>60</v>
      </c>
      <c r="I16" s="31" t="s">
        <v>49</v>
      </c>
      <c r="J16" s="31">
        <v>13</v>
      </c>
      <c r="K16" s="31" t="s">
        <v>126</v>
      </c>
      <c r="L16" s="31">
        <v>10</v>
      </c>
      <c r="M16" s="31" t="s">
        <v>49</v>
      </c>
      <c r="N16" s="31">
        <v>29</v>
      </c>
      <c r="O16" s="31" t="s">
        <v>49</v>
      </c>
      <c r="P16" s="31">
        <v>24</v>
      </c>
      <c r="Q16" s="243" t="s">
        <v>126</v>
      </c>
      <c r="R16" s="176">
        <f t="shared" si="4"/>
        <v>122</v>
      </c>
      <c r="S16" s="57" t="e">
        <f>RANK(#REF!,#REF!,1)</f>
        <v>#REF!</v>
      </c>
      <c r="T16" s="36" t="str">
        <f t="shared" si="5"/>
        <v>Holdaway</v>
      </c>
      <c r="U16" s="63" t="str">
        <f t="shared" si="6"/>
        <v>Holdaway</v>
      </c>
      <c r="V16" s="43" t="e">
        <f>#REF!+#REF!-#REF!</f>
        <v>#REF!</v>
      </c>
      <c r="W16" s="57" t="e">
        <f t="shared" si="7"/>
        <v>#REF!</v>
      </c>
      <c r="X16" s="67">
        <v>1</v>
      </c>
      <c r="Y16" s="30">
        <f t="shared" si="8"/>
        <v>0</v>
      </c>
      <c r="Z16" s="65"/>
    </row>
    <row r="17" spans="1:26" ht="15.75">
      <c r="A17" s="30" t="e">
        <f>'Class info'!#REF!</f>
        <v>#REF!</v>
      </c>
      <c r="B17" s="30" t="str">
        <f>Entry!B16</f>
        <v>Higgs</v>
      </c>
      <c r="C17" s="30" t="str">
        <f>Entry!C16</f>
        <v>Pettersson</v>
      </c>
      <c r="D17" s="30"/>
      <c r="E17" s="30" t="s">
        <v>188</v>
      </c>
      <c r="F17" s="31"/>
      <c r="G17" s="31"/>
      <c r="H17" s="31"/>
      <c r="I17" s="31"/>
      <c r="J17" s="31"/>
      <c r="K17" s="31"/>
      <c r="L17" s="31"/>
      <c r="M17" s="31"/>
      <c r="N17" s="31"/>
      <c r="O17" s="31"/>
      <c r="P17" s="31"/>
      <c r="Q17" s="243"/>
      <c r="R17" s="176"/>
      <c r="S17" s="57" t="e">
        <f>RANK(#REF!,#REF!,1)</f>
        <v>#REF!</v>
      </c>
      <c r="T17" s="36" t="str">
        <f t="shared" si="5"/>
        <v>Higgs</v>
      </c>
      <c r="U17" s="63" t="str">
        <f t="shared" si="6"/>
        <v>Pettersson</v>
      </c>
      <c r="V17" s="43" t="e">
        <f>#REF!+#REF!-#REF!</f>
        <v>#REF!</v>
      </c>
      <c r="W17" s="57" t="e">
        <f t="shared" si="7"/>
        <v>#REF!</v>
      </c>
      <c r="X17" s="67">
        <v>3</v>
      </c>
      <c r="Y17" s="30" t="str">
        <f t="shared" si="8"/>
        <v>TOURING</v>
      </c>
      <c r="Z17" s="65"/>
    </row>
    <row r="18" spans="1:26" ht="15.75">
      <c r="A18" s="30" t="e">
        <f>'Class info'!#REF!</f>
        <v>#REF!</v>
      </c>
      <c r="B18" s="30" t="str">
        <f>Entry!B17</f>
        <v>Friend</v>
      </c>
      <c r="C18" s="30" t="str">
        <f>Entry!C17</f>
        <v>Thomas</v>
      </c>
      <c r="D18" s="30"/>
      <c r="E18" s="30"/>
      <c r="F18" s="31">
        <v>9</v>
      </c>
      <c r="G18" s="31" t="s">
        <v>126</v>
      </c>
      <c r="H18" s="31">
        <v>36</v>
      </c>
      <c r="I18" s="31" t="s">
        <v>126</v>
      </c>
      <c r="J18" s="31">
        <v>7</v>
      </c>
      <c r="K18" s="31" t="s">
        <v>126</v>
      </c>
      <c r="L18" s="31">
        <v>0</v>
      </c>
      <c r="M18" s="167" t="s">
        <v>128</v>
      </c>
      <c r="N18" s="31">
        <v>6</v>
      </c>
      <c r="O18" s="31" t="s">
        <v>49</v>
      </c>
      <c r="P18" s="31">
        <v>5</v>
      </c>
      <c r="Q18" s="243" t="s">
        <v>49</v>
      </c>
      <c r="R18" s="176">
        <f t="shared" si="4"/>
        <v>58</v>
      </c>
      <c r="S18" s="57" t="e">
        <f>RANK(#REF!,#REF!,1)</f>
        <v>#REF!</v>
      </c>
      <c r="T18" s="36" t="str">
        <f t="shared" si="5"/>
        <v>Friend</v>
      </c>
      <c r="U18" s="63" t="str">
        <f t="shared" si="6"/>
        <v>Thomas</v>
      </c>
      <c r="V18" s="43" t="e">
        <f>#REF!+#REF!-#REF!</f>
        <v>#REF!</v>
      </c>
      <c r="W18" s="57" t="e">
        <f t="shared" si="7"/>
        <v>#REF!</v>
      </c>
      <c r="X18" s="67">
        <v>3</v>
      </c>
      <c r="Y18" s="30">
        <f t="shared" si="8"/>
        <v>0</v>
      </c>
      <c r="Z18" s="65"/>
    </row>
    <row r="19" spans="1:26" ht="15.75">
      <c r="A19" s="30" t="e">
        <f>'Class info'!#REF!</f>
        <v>#REF!</v>
      </c>
      <c r="B19" s="30" t="str">
        <f>Entry!B18</f>
        <v>Li</v>
      </c>
      <c r="C19" s="30" t="str">
        <f>Entry!C18</f>
        <v>Boyd</v>
      </c>
      <c r="D19" s="30"/>
      <c r="E19" s="30"/>
      <c r="F19" s="31">
        <v>0</v>
      </c>
      <c r="G19" s="167" t="s">
        <v>128</v>
      </c>
      <c r="H19" s="167">
        <v>4</v>
      </c>
      <c r="I19" s="167" t="s">
        <v>126</v>
      </c>
      <c r="J19" s="167">
        <v>5</v>
      </c>
      <c r="K19" s="167" t="s">
        <v>126</v>
      </c>
      <c r="L19" s="31">
        <v>5</v>
      </c>
      <c r="M19" s="31" t="s">
        <v>126</v>
      </c>
      <c r="N19" s="31">
        <v>5</v>
      </c>
      <c r="O19" s="31" t="s">
        <v>126</v>
      </c>
      <c r="P19" s="31">
        <v>8</v>
      </c>
      <c r="Q19" s="243" t="s">
        <v>126</v>
      </c>
      <c r="R19" s="176">
        <f t="shared" si="4"/>
        <v>19</v>
      </c>
      <c r="S19" s="57" t="e">
        <f>RANK(#REF!,#REF!,1)</f>
        <v>#REF!</v>
      </c>
      <c r="T19" s="36" t="str">
        <f t="shared" si="5"/>
        <v>Li</v>
      </c>
      <c r="U19" s="63" t="str">
        <f t="shared" si="6"/>
        <v>Boyd</v>
      </c>
      <c r="V19" s="43" t="e">
        <f>#REF!+#REF!-#REF!</f>
        <v>#REF!</v>
      </c>
      <c r="W19" s="57" t="e">
        <f t="shared" si="7"/>
        <v>#REF!</v>
      </c>
      <c r="X19" s="67">
        <v>7</v>
      </c>
      <c r="Y19" s="30">
        <f t="shared" si="8"/>
        <v>0</v>
      </c>
      <c r="Z19" s="65"/>
    </row>
    <row r="20" spans="1:26" ht="15.75">
      <c r="A20" s="30" t="e">
        <f>'Class info'!#REF!</f>
        <v>#REF!</v>
      </c>
      <c r="B20" s="30" t="str">
        <f>Entry!B19</f>
        <v>Pollock</v>
      </c>
      <c r="C20" s="30" t="str">
        <f>Entry!C19</f>
        <v>Pollock</v>
      </c>
      <c r="D20" s="30"/>
      <c r="E20" s="30"/>
      <c r="F20" s="31">
        <v>56</v>
      </c>
      <c r="G20" s="31" t="s">
        <v>49</v>
      </c>
      <c r="H20" s="31">
        <v>60</v>
      </c>
      <c r="I20" s="31" t="s">
        <v>49</v>
      </c>
      <c r="J20" s="31">
        <v>60</v>
      </c>
      <c r="K20" s="31" t="s">
        <v>49</v>
      </c>
      <c r="L20" s="31">
        <v>60</v>
      </c>
      <c r="M20" s="31" t="s">
        <v>49</v>
      </c>
      <c r="N20" s="31">
        <v>60</v>
      </c>
      <c r="O20" s="31" t="s">
        <v>49</v>
      </c>
      <c r="P20" s="31">
        <v>60</v>
      </c>
      <c r="Q20" s="243" t="s">
        <v>49</v>
      </c>
      <c r="R20" s="176">
        <v>200</v>
      </c>
      <c r="S20" s="57" t="e">
        <f>RANK(#REF!,#REF!,1)</f>
        <v>#REF!</v>
      </c>
      <c r="T20" s="36" t="str">
        <f t="shared" si="5"/>
        <v>Pollock</v>
      </c>
      <c r="U20" s="63" t="str">
        <f t="shared" si="6"/>
        <v>Pollock</v>
      </c>
      <c r="V20" s="43" t="e">
        <f>#REF!+#REF!-#REF!</f>
        <v>#REF!</v>
      </c>
      <c r="W20" s="57" t="e">
        <f t="shared" si="7"/>
        <v>#REF!</v>
      </c>
      <c r="X20" s="67">
        <v>7</v>
      </c>
      <c r="Y20" s="30">
        <f t="shared" si="8"/>
        <v>0</v>
      </c>
      <c r="Z20" s="65"/>
    </row>
    <row r="21" spans="1:26" ht="15.75">
      <c r="A21" s="30" t="e">
        <f>'Class info'!#REF!</f>
        <v>#REF!</v>
      </c>
      <c r="B21" s="30" t="str">
        <f>Entry!B20</f>
        <v>Neff</v>
      </c>
      <c r="C21" s="30" t="str">
        <f>Entry!C20</f>
        <v>Holland</v>
      </c>
      <c r="D21" s="30"/>
      <c r="E21" s="30"/>
      <c r="F21" s="31">
        <v>3</v>
      </c>
      <c r="G21" s="31" t="s">
        <v>49</v>
      </c>
      <c r="H21" s="31">
        <v>3</v>
      </c>
      <c r="I21" s="31" t="s">
        <v>49</v>
      </c>
      <c r="J21" s="31">
        <v>3</v>
      </c>
      <c r="K21" s="31" t="s">
        <v>126</v>
      </c>
      <c r="L21" s="31">
        <v>3</v>
      </c>
      <c r="M21" s="31" t="s">
        <v>126</v>
      </c>
      <c r="N21" s="31">
        <v>5</v>
      </c>
      <c r="O21" s="31" t="s">
        <v>126</v>
      </c>
      <c r="P21" s="31">
        <v>14</v>
      </c>
      <c r="Q21" s="243" t="s">
        <v>126</v>
      </c>
      <c r="R21" s="176">
        <f t="shared" si="4"/>
        <v>17</v>
      </c>
      <c r="S21" s="57" t="e">
        <f>RANK(#REF!,#REF!,1)</f>
        <v>#REF!</v>
      </c>
      <c r="T21" s="36" t="str">
        <f t="shared" si="5"/>
        <v>Neff</v>
      </c>
      <c r="U21" s="63" t="str">
        <f t="shared" si="6"/>
        <v>Holland</v>
      </c>
      <c r="V21" s="43" t="e">
        <f>#REF!+#REF!-#REF!</f>
        <v>#REF!</v>
      </c>
      <c r="W21" s="57" t="e">
        <f t="shared" si="7"/>
        <v>#REF!</v>
      </c>
      <c r="X21" s="67">
        <v>6</v>
      </c>
      <c r="Y21" s="30">
        <f t="shared" si="8"/>
        <v>0</v>
      </c>
      <c r="Z21" s="65"/>
    </row>
    <row r="22" spans="1:26" ht="15.75">
      <c r="A22" s="30" t="e">
        <f>'Class info'!#REF!</f>
        <v>#REF!</v>
      </c>
      <c r="B22" s="30" t="str">
        <f>Entry!B21</f>
        <v>Perkins</v>
      </c>
      <c r="C22" s="30" t="str">
        <f>Entry!C21</f>
        <v>Perkins</v>
      </c>
      <c r="D22" s="30"/>
      <c r="E22" s="30"/>
      <c r="F22" s="31">
        <v>22</v>
      </c>
      <c r="G22" s="167" t="s">
        <v>49</v>
      </c>
      <c r="H22" s="167">
        <v>26</v>
      </c>
      <c r="I22" s="167" t="s">
        <v>49</v>
      </c>
      <c r="J22" s="167">
        <v>19</v>
      </c>
      <c r="K22" s="167" t="s">
        <v>49</v>
      </c>
      <c r="L22" s="31">
        <v>11</v>
      </c>
      <c r="M22" s="31" t="s">
        <v>49</v>
      </c>
      <c r="N22" s="31">
        <v>11</v>
      </c>
      <c r="O22" s="31" t="s">
        <v>49</v>
      </c>
      <c r="P22" s="31">
        <v>8</v>
      </c>
      <c r="Q22" s="243" t="s">
        <v>126</v>
      </c>
      <c r="R22" s="176">
        <f t="shared" si="4"/>
        <v>89</v>
      </c>
      <c r="S22" s="57" t="e">
        <f>RANK(#REF!,#REF!,1)</f>
        <v>#REF!</v>
      </c>
      <c r="T22" s="36" t="str">
        <f t="shared" si="5"/>
        <v>Perkins</v>
      </c>
      <c r="U22" s="63" t="str">
        <f t="shared" si="6"/>
        <v>Perkins</v>
      </c>
      <c r="V22" s="43" t="e">
        <f>#REF!+#REF!-#REF!</f>
        <v>#REF!</v>
      </c>
      <c r="W22" s="57" t="e">
        <f t="shared" si="7"/>
        <v>#REF!</v>
      </c>
      <c r="X22" s="67">
        <v>5</v>
      </c>
      <c r="Y22" s="30">
        <f t="shared" si="8"/>
        <v>0</v>
      </c>
      <c r="Z22" s="65"/>
    </row>
    <row r="23" spans="1:26" ht="15.75">
      <c r="A23" s="30" t="e">
        <f>'Class info'!#REF!</f>
        <v>#REF!</v>
      </c>
      <c r="B23" s="30" t="str">
        <f>Entry!B22</f>
        <v>Koon</v>
      </c>
      <c r="C23" s="30" t="str">
        <f>Entry!C22</f>
        <v>Bonkoski</v>
      </c>
      <c r="D23" s="30"/>
      <c r="E23" s="30"/>
      <c r="F23" s="31">
        <v>32</v>
      </c>
      <c r="G23" s="31" t="s">
        <v>49</v>
      </c>
      <c r="H23" s="31">
        <v>21</v>
      </c>
      <c r="I23" s="31" t="s">
        <v>49</v>
      </c>
      <c r="J23" s="31">
        <v>9</v>
      </c>
      <c r="K23" s="31" t="s">
        <v>126</v>
      </c>
      <c r="L23" s="31">
        <v>7</v>
      </c>
      <c r="M23" s="31" t="s">
        <v>126</v>
      </c>
      <c r="N23" s="31">
        <v>5</v>
      </c>
      <c r="O23" s="31" t="s">
        <v>126</v>
      </c>
      <c r="P23" s="31">
        <v>6</v>
      </c>
      <c r="Q23" s="243" t="s">
        <v>126</v>
      </c>
      <c r="R23" s="176">
        <f t="shared" si="4"/>
        <v>74</v>
      </c>
      <c r="S23" s="57" t="e">
        <f>RANK(#REF!,#REF!,1)</f>
        <v>#REF!</v>
      </c>
      <c r="T23" s="36" t="str">
        <f t="shared" si="5"/>
        <v>Koon</v>
      </c>
      <c r="U23" s="63" t="str">
        <f t="shared" si="6"/>
        <v>Bonkoski</v>
      </c>
      <c r="V23" s="43" t="e">
        <f>#REF!+#REF!-#REF!</f>
        <v>#REF!</v>
      </c>
      <c r="W23" s="57" t="e">
        <f t="shared" si="7"/>
        <v>#REF!</v>
      </c>
      <c r="X23" s="67">
        <v>4</v>
      </c>
      <c r="Y23" s="30">
        <f t="shared" si="8"/>
        <v>0</v>
      </c>
      <c r="Z23" s="65"/>
    </row>
    <row r="24" spans="1:26" ht="15.75">
      <c r="A24" s="30" t="e">
        <f>'Class info'!#REF!</f>
        <v>#REF!</v>
      </c>
      <c r="B24" s="30" t="str">
        <f>Entry!B23</f>
        <v>O'Leary</v>
      </c>
      <c r="C24" s="30" t="str">
        <f>Entry!C23</f>
        <v>Landaker/O'Leary</v>
      </c>
      <c r="D24" s="30"/>
      <c r="E24" s="30"/>
      <c r="F24" s="31">
        <v>0</v>
      </c>
      <c r="G24" s="167" t="s">
        <v>128</v>
      </c>
      <c r="H24" s="31">
        <v>5</v>
      </c>
      <c r="I24" s="31" t="s">
        <v>126</v>
      </c>
      <c r="J24" s="31">
        <v>3</v>
      </c>
      <c r="K24" s="31" t="s">
        <v>126</v>
      </c>
      <c r="L24" s="31">
        <v>3</v>
      </c>
      <c r="M24" s="31" t="s">
        <v>126</v>
      </c>
      <c r="N24" s="31">
        <v>2</v>
      </c>
      <c r="O24" s="31" t="s">
        <v>126</v>
      </c>
      <c r="P24" s="31">
        <v>7</v>
      </c>
      <c r="Q24" s="243" t="s">
        <v>126</v>
      </c>
      <c r="R24" s="176">
        <v>200</v>
      </c>
      <c r="S24" s="57" t="e">
        <f>RANK(#REF!,#REF!,1)</f>
        <v>#REF!</v>
      </c>
      <c r="T24" s="36" t="str">
        <f t="shared" si="5"/>
        <v>O'Leary</v>
      </c>
      <c r="U24" s="63" t="str">
        <f t="shared" si="6"/>
        <v>Landaker/O'Leary</v>
      </c>
      <c r="V24" s="43" t="e">
        <f>#REF!+#REF!-#REF!</f>
        <v>#REF!</v>
      </c>
      <c r="W24" s="57" t="e">
        <f t="shared" si="7"/>
        <v>#REF!</v>
      </c>
      <c r="X24" s="67">
        <v>2</v>
      </c>
      <c r="Y24" s="30">
        <f t="shared" si="8"/>
        <v>0</v>
      </c>
      <c r="Z24" s="65"/>
    </row>
    <row r="25" spans="1:26" ht="15.75">
      <c r="A25" s="30" t="e">
        <f>'Class info'!#REF!</f>
        <v>#REF!</v>
      </c>
      <c r="B25" s="30" t="str">
        <f>Entry!B24</f>
        <v>Wacker</v>
      </c>
      <c r="C25" s="30" t="str">
        <f>Entry!C24</f>
        <v>Metcalf</v>
      </c>
      <c r="D25" s="30"/>
      <c r="E25" s="30"/>
      <c r="F25" s="31">
        <v>60</v>
      </c>
      <c r="G25" s="31" t="s">
        <v>49</v>
      </c>
      <c r="H25" s="31">
        <v>60</v>
      </c>
      <c r="I25" s="31" t="s">
        <v>49</v>
      </c>
      <c r="J25" s="31">
        <v>60</v>
      </c>
      <c r="K25" s="31" t="s">
        <v>49</v>
      </c>
      <c r="L25" s="31">
        <v>60</v>
      </c>
      <c r="M25" s="31" t="s">
        <v>49</v>
      </c>
      <c r="N25" s="31">
        <v>60</v>
      </c>
      <c r="O25" s="31" t="s">
        <v>49</v>
      </c>
      <c r="P25" s="31">
        <v>60</v>
      </c>
      <c r="Q25" s="243" t="s">
        <v>49</v>
      </c>
      <c r="R25" s="176">
        <v>200</v>
      </c>
      <c r="S25" s="57" t="e">
        <f>RANK(#REF!,#REF!,1)</f>
        <v>#REF!</v>
      </c>
      <c r="T25" s="36" t="str">
        <f t="shared" si="5"/>
        <v>Wacker</v>
      </c>
      <c r="U25" s="63" t="str">
        <f t="shared" si="6"/>
        <v>Metcalf</v>
      </c>
      <c r="V25" s="43" t="e">
        <f>#REF!+#REF!-#REF!</f>
        <v>#REF!</v>
      </c>
      <c r="W25" s="57" t="e">
        <f t="shared" si="7"/>
        <v>#REF!</v>
      </c>
      <c r="X25" s="67" t="s">
        <v>26</v>
      </c>
      <c r="Y25" s="30">
        <f t="shared" si="8"/>
        <v>0</v>
      </c>
      <c r="Z25" s="65"/>
    </row>
    <row r="26" spans="1:26" s="3" customFormat="1" ht="15.75">
      <c r="A26" s="30" t="e">
        <f>'Class info'!#REF!</f>
        <v>#REF!</v>
      </c>
      <c r="B26" s="30" t="str">
        <f>Entry!B25</f>
        <v>Eisleben</v>
      </c>
      <c r="C26" s="30" t="str">
        <f>Entry!C25</f>
        <v>Eisleben</v>
      </c>
      <c r="D26" s="30"/>
      <c r="E26" s="30"/>
      <c r="F26" s="31">
        <v>23</v>
      </c>
      <c r="G26" s="31" t="s">
        <v>49</v>
      </c>
      <c r="H26" s="31">
        <v>10</v>
      </c>
      <c r="I26" s="31" t="s">
        <v>49</v>
      </c>
      <c r="J26" s="31">
        <v>60</v>
      </c>
      <c r="K26" s="31" t="s">
        <v>49</v>
      </c>
      <c r="L26" s="31">
        <v>60</v>
      </c>
      <c r="M26" s="31" t="s">
        <v>49</v>
      </c>
      <c r="N26" s="31">
        <v>60</v>
      </c>
      <c r="O26" s="31" t="s">
        <v>49</v>
      </c>
      <c r="P26" s="31">
        <v>60</v>
      </c>
      <c r="Q26" s="243" t="s">
        <v>49</v>
      </c>
      <c r="R26" s="176">
        <v>200</v>
      </c>
      <c r="S26" s="57" t="e">
        <f>RANK(#REF!,#REF!,1)</f>
        <v>#REF!</v>
      </c>
      <c r="T26" s="36" t="str">
        <f t="shared" si="5"/>
        <v>Eisleben</v>
      </c>
      <c r="U26" s="63" t="str">
        <f t="shared" si="6"/>
        <v>Eisleben</v>
      </c>
      <c r="V26" s="43" t="e">
        <f>#REF!+#REF!-#REF!</f>
        <v>#REF!</v>
      </c>
      <c r="W26" s="57" t="e">
        <f t="shared" si="7"/>
        <v>#REF!</v>
      </c>
      <c r="X26" s="67" t="s">
        <v>26</v>
      </c>
      <c r="Y26" s="30">
        <f t="shared" si="8"/>
        <v>0</v>
      </c>
      <c r="Z26" s="65"/>
    </row>
    <row r="27" spans="1:26" s="3" customFormat="1" ht="15.75">
      <c r="A27" s="30" t="e">
        <f>'Class info'!#REF!</f>
        <v>#REF!</v>
      </c>
      <c r="B27" s="30" t="str">
        <f>Entry!B26</f>
        <v>Theriault</v>
      </c>
      <c r="C27" s="30" t="str">
        <f>Entry!C26</f>
        <v>Pickles</v>
      </c>
      <c r="D27" s="30"/>
      <c r="E27" s="30"/>
      <c r="F27" s="31">
        <v>45</v>
      </c>
      <c r="G27" s="31" t="s">
        <v>49</v>
      </c>
      <c r="H27" s="31">
        <v>35</v>
      </c>
      <c r="I27" s="31" t="s">
        <v>126</v>
      </c>
      <c r="J27" s="31">
        <v>4</v>
      </c>
      <c r="K27" s="31" t="s">
        <v>126</v>
      </c>
      <c r="L27" s="31">
        <v>3</v>
      </c>
      <c r="M27" s="167" t="s">
        <v>126</v>
      </c>
      <c r="N27" s="31">
        <v>1</v>
      </c>
      <c r="O27" s="31" t="s">
        <v>126</v>
      </c>
      <c r="P27" s="31">
        <v>6</v>
      </c>
      <c r="Q27" s="243" t="s">
        <v>126</v>
      </c>
      <c r="R27" s="176">
        <f t="shared" si="4"/>
        <v>88</v>
      </c>
      <c r="S27" s="57" t="e">
        <f>RANK(#REF!,#REF!,1)</f>
        <v>#REF!</v>
      </c>
      <c r="T27" s="36" t="str">
        <f t="shared" si="5"/>
        <v>Theriault</v>
      </c>
      <c r="U27" s="63" t="str">
        <f t="shared" si="6"/>
        <v>Pickles</v>
      </c>
      <c r="V27" s="43" t="e">
        <f>#REF!+#REF!-#REF!</f>
        <v>#REF!</v>
      </c>
      <c r="W27" s="57" t="e">
        <f t="shared" si="7"/>
        <v>#REF!</v>
      </c>
      <c r="X27" s="67" t="s">
        <v>26</v>
      </c>
      <c r="Y27" s="30">
        <f t="shared" si="8"/>
        <v>0</v>
      </c>
      <c r="Z27" s="65"/>
    </row>
    <row r="28" spans="1:26" s="3" customFormat="1" ht="16.5" thickBot="1">
      <c r="A28" s="215">
        <v>29</v>
      </c>
      <c r="B28" s="215" t="str">
        <f>Entry!B27</f>
        <v>Biggers</v>
      </c>
      <c r="C28" s="215" t="str">
        <f>Entry!C27</f>
        <v>Danylo/Steel</v>
      </c>
      <c r="D28" s="215"/>
      <c r="E28" s="215"/>
      <c r="F28" s="216">
        <v>10</v>
      </c>
      <c r="G28" s="216" t="s">
        <v>49</v>
      </c>
      <c r="H28" s="216">
        <v>60</v>
      </c>
      <c r="I28" s="216" t="s">
        <v>126</v>
      </c>
      <c r="J28" s="216">
        <v>1</v>
      </c>
      <c r="K28" s="216" t="s">
        <v>126</v>
      </c>
      <c r="L28" s="216">
        <v>60</v>
      </c>
      <c r="M28" s="217" t="s">
        <v>126</v>
      </c>
      <c r="N28" s="216">
        <v>60</v>
      </c>
      <c r="O28" s="216" t="s">
        <v>126</v>
      </c>
      <c r="P28" s="216">
        <v>60</v>
      </c>
      <c r="Q28" s="244" t="s">
        <v>126</v>
      </c>
      <c r="R28" s="220">
        <f t="shared" si="4"/>
        <v>191</v>
      </c>
      <c r="S28" s="57" t="e">
        <f>RANK(#REF!,#REF!,1)</f>
        <v>#REF!</v>
      </c>
      <c r="T28" s="36" t="str">
        <f aca="true" t="shared" si="9" ref="T28:U43">B28</f>
        <v>Biggers</v>
      </c>
      <c r="U28" s="63" t="str">
        <f t="shared" si="9"/>
        <v>Danylo/Steel</v>
      </c>
      <c r="V28" s="43" t="e">
        <f>#REF!+#REF!-#REF!</f>
        <v>#REF!</v>
      </c>
      <c r="W28" s="57" t="e">
        <f t="shared" si="7"/>
        <v>#REF!</v>
      </c>
      <c r="X28" s="67" t="s">
        <v>26</v>
      </c>
      <c r="Y28" s="30">
        <f t="shared" si="8"/>
        <v>0</v>
      </c>
      <c r="Z28" s="65"/>
    </row>
    <row r="29" spans="1:26" s="3" customFormat="1" ht="16.5" thickTop="1">
      <c r="A29" s="190">
        <v>31</v>
      </c>
      <c r="B29" s="190" t="str">
        <f>Entry!B28</f>
        <v>Alley</v>
      </c>
      <c r="C29" s="190"/>
      <c r="D29" s="190"/>
      <c r="E29" s="190"/>
      <c r="F29" s="213">
        <v>8</v>
      </c>
      <c r="G29" s="214" t="s">
        <v>126</v>
      </c>
      <c r="H29" s="214">
        <v>4</v>
      </c>
      <c r="I29" s="214" t="s">
        <v>126</v>
      </c>
      <c r="J29" s="214">
        <v>0</v>
      </c>
      <c r="K29" s="214" t="s">
        <v>128</v>
      </c>
      <c r="L29" s="213">
        <v>1</v>
      </c>
      <c r="M29" s="213" t="s">
        <v>49</v>
      </c>
      <c r="N29" s="213">
        <v>1</v>
      </c>
      <c r="O29" s="213" t="s">
        <v>49</v>
      </c>
      <c r="P29" s="213">
        <v>1</v>
      </c>
      <c r="Q29" s="245" t="s">
        <v>49</v>
      </c>
      <c r="R29" s="175">
        <f t="shared" si="4"/>
        <v>14</v>
      </c>
      <c r="S29" s="57" t="e">
        <f>RANK(#REF!,#REF!,1)</f>
        <v>#REF!</v>
      </c>
      <c r="T29" s="36" t="str">
        <f t="shared" si="9"/>
        <v>Alley</v>
      </c>
      <c r="U29" s="63">
        <f t="shared" si="9"/>
        <v>0</v>
      </c>
      <c r="V29" s="43" t="e">
        <f>#REF!+#REF!-#REF!</f>
        <v>#REF!</v>
      </c>
      <c r="W29" s="57" t="e">
        <f t="shared" si="7"/>
        <v>#REF!</v>
      </c>
      <c r="X29" s="67" t="s">
        <v>26</v>
      </c>
      <c r="Y29" s="30">
        <f t="shared" si="8"/>
        <v>0</v>
      </c>
      <c r="Z29" s="65"/>
    </row>
    <row r="30" spans="1:26" s="3" customFormat="1" ht="15.75">
      <c r="A30" s="30">
        <v>33</v>
      </c>
      <c r="B30" s="30" t="str">
        <f>Entry!B29</f>
        <v>Holcomb</v>
      </c>
      <c r="C30" s="30"/>
      <c r="D30" s="30"/>
      <c r="E30" s="30"/>
      <c r="F30" s="31">
        <v>8</v>
      </c>
      <c r="G30" s="31" t="s">
        <v>49</v>
      </c>
      <c r="H30" s="31">
        <v>18</v>
      </c>
      <c r="I30" s="31" t="s">
        <v>126</v>
      </c>
      <c r="J30" s="31">
        <v>10</v>
      </c>
      <c r="K30" s="31" t="s">
        <v>126</v>
      </c>
      <c r="L30" s="31">
        <v>8</v>
      </c>
      <c r="M30" s="31" t="s">
        <v>126</v>
      </c>
      <c r="N30" s="31">
        <v>8</v>
      </c>
      <c r="O30" s="31" t="s">
        <v>126</v>
      </c>
      <c r="P30" s="31">
        <v>9</v>
      </c>
      <c r="Q30" s="243" t="s">
        <v>126</v>
      </c>
      <c r="R30" s="176">
        <f t="shared" si="4"/>
        <v>52</v>
      </c>
      <c r="S30" s="57" t="e">
        <f>RANK(#REF!,#REF!,1)</f>
        <v>#REF!</v>
      </c>
      <c r="T30" s="36" t="str">
        <f t="shared" si="9"/>
        <v>Holcomb</v>
      </c>
      <c r="U30" s="63">
        <f t="shared" si="9"/>
        <v>0</v>
      </c>
      <c r="V30" s="43" t="e">
        <f>#REF!+#REF!-#REF!</f>
        <v>#REF!</v>
      </c>
      <c r="W30" s="57" t="e">
        <f t="shared" si="7"/>
        <v>#REF!</v>
      </c>
      <c r="X30" s="67" t="s">
        <v>26</v>
      </c>
      <c r="Y30" s="30">
        <f t="shared" si="8"/>
        <v>0</v>
      </c>
      <c r="Z30" s="65"/>
    </row>
    <row r="31" spans="1:26" s="3" customFormat="1" ht="15.75">
      <c r="A31" s="30">
        <v>34</v>
      </c>
      <c r="B31" s="30" t="str">
        <f>Entry!B30</f>
        <v>Rutherford</v>
      </c>
      <c r="C31" s="30"/>
      <c r="D31" s="30"/>
      <c r="E31" s="30"/>
      <c r="F31" s="31">
        <v>18</v>
      </c>
      <c r="G31" s="167" t="s">
        <v>49</v>
      </c>
      <c r="H31" s="167">
        <v>33</v>
      </c>
      <c r="I31" s="167" t="s">
        <v>126</v>
      </c>
      <c r="J31" s="167">
        <v>2</v>
      </c>
      <c r="K31" s="167" t="s">
        <v>126</v>
      </c>
      <c r="L31" s="31">
        <v>2</v>
      </c>
      <c r="M31" s="31" t="s">
        <v>126</v>
      </c>
      <c r="N31" s="31">
        <v>2</v>
      </c>
      <c r="O31" s="31" t="s">
        <v>126</v>
      </c>
      <c r="P31" s="31">
        <v>3</v>
      </c>
      <c r="Q31" s="243" t="s">
        <v>126</v>
      </c>
      <c r="R31" s="176">
        <f t="shared" si="4"/>
        <v>57</v>
      </c>
      <c r="S31" s="57" t="e">
        <f>RANK(#REF!,#REF!,1)</f>
        <v>#REF!</v>
      </c>
      <c r="T31" s="36" t="str">
        <f t="shared" si="9"/>
        <v>Rutherford</v>
      </c>
      <c r="U31" s="63">
        <f t="shared" si="9"/>
        <v>0</v>
      </c>
      <c r="V31" s="43" t="e">
        <f>#REF!+#REF!-#REF!</f>
        <v>#REF!</v>
      </c>
      <c r="W31" s="57" t="e">
        <f t="shared" si="7"/>
        <v>#REF!</v>
      </c>
      <c r="X31" s="67" t="s">
        <v>26</v>
      </c>
      <c r="Y31" s="30">
        <f t="shared" si="8"/>
        <v>0</v>
      </c>
      <c r="Z31" s="65"/>
    </row>
    <row r="32" spans="1:26" s="3" customFormat="1" ht="15.75">
      <c r="A32" s="30">
        <v>35</v>
      </c>
      <c r="B32" s="30" t="str">
        <f>Entry!B31</f>
        <v>Cairns</v>
      </c>
      <c r="C32" s="30"/>
      <c r="D32" s="30"/>
      <c r="E32" s="30"/>
      <c r="F32" s="31">
        <v>1</v>
      </c>
      <c r="G32" s="31" t="s">
        <v>126</v>
      </c>
      <c r="H32" s="31">
        <v>16</v>
      </c>
      <c r="I32" s="31" t="s">
        <v>126</v>
      </c>
      <c r="J32" s="31">
        <v>5</v>
      </c>
      <c r="K32" s="31" t="s">
        <v>126</v>
      </c>
      <c r="L32" s="31">
        <v>5</v>
      </c>
      <c r="M32" s="31" t="s">
        <v>126</v>
      </c>
      <c r="N32" s="31">
        <v>5</v>
      </c>
      <c r="O32" s="31" t="s">
        <v>126</v>
      </c>
      <c r="P32" s="31">
        <v>14</v>
      </c>
      <c r="Q32" s="243" t="s">
        <v>126</v>
      </c>
      <c r="R32" s="176">
        <f t="shared" si="4"/>
        <v>32</v>
      </c>
      <c r="S32" s="57" t="e">
        <f>RANK(#REF!,#REF!,1)</f>
        <v>#REF!</v>
      </c>
      <c r="T32" s="36" t="str">
        <f t="shared" si="9"/>
        <v>Cairns</v>
      </c>
      <c r="U32" s="63">
        <f t="shared" si="9"/>
        <v>0</v>
      </c>
      <c r="V32" s="43" t="e">
        <f>#REF!+#REF!-#REF!</f>
        <v>#REF!</v>
      </c>
      <c r="W32" s="57" t="e">
        <f t="shared" si="7"/>
        <v>#REF!</v>
      </c>
      <c r="X32" s="67" t="s">
        <v>26</v>
      </c>
      <c r="Y32" s="30">
        <f t="shared" si="8"/>
        <v>0</v>
      </c>
      <c r="Z32" s="65"/>
    </row>
    <row r="33" spans="1:26" s="3" customFormat="1" ht="15.75">
      <c r="A33" s="30">
        <v>36</v>
      </c>
      <c r="B33" s="30" t="str">
        <f>Entry!B32</f>
        <v>Pyck</v>
      </c>
      <c r="C33" s="30"/>
      <c r="D33" s="30"/>
      <c r="E33" s="30"/>
      <c r="F33" s="31">
        <v>32</v>
      </c>
      <c r="G33" s="31" t="s">
        <v>49</v>
      </c>
      <c r="H33" s="31">
        <v>3</v>
      </c>
      <c r="I33" s="31" t="s">
        <v>126</v>
      </c>
      <c r="J33" s="31">
        <v>14</v>
      </c>
      <c r="K33" s="31" t="s">
        <v>49</v>
      </c>
      <c r="L33" s="31">
        <v>11</v>
      </c>
      <c r="M33" s="31" t="s">
        <v>49</v>
      </c>
      <c r="N33" s="31">
        <v>7</v>
      </c>
      <c r="O33" s="31" t="s">
        <v>49</v>
      </c>
      <c r="P33" s="31">
        <v>1</v>
      </c>
      <c r="Q33" s="243" t="s">
        <v>126</v>
      </c>
      <c r="R33" s="176">
        <f t="shared" si="4"/>
        <v>67</v>
      </c>
      <c r="S33" s="57" t="e">
        <f>RANK(#REF!,#REF!,1)</f>
        <v>#REF!</v>
      </c>
      <c r="T33" s="36" t="str">
        <f t="shared" si="9"/>
        <v>Pyck</v>
      </c>
      <c r="U33" s="63">
        <f t="shared" si="9"/>
        <v>0</v>
      </c>
      <c r="V33" s="43" t="e">
        <f>#REF!+#REF!-#REF!</f>
        <v>#REF!</v>
      </c>
      <c r="W33" s="57" t="e">
        <f t="shared" si="7"/>
        <v>#REF!</v>
      </c>
      <c r="X33" s="67" t="s">
        <v>26</v>
      </c>
      <c r="Y33" s="30">
        <f t="shared" si="8"/>
        <v>0</v>
      </c>
      <c r="Z33" s="65"/>
    </row>
    <row r="34" spans="1:26" s="3" customFormat="1" ht="15.75">
      <c r="A34" s="30">
        <v>37</v>
      </c>
      <c r="B34" s="30" t="str">
        <f>Entry!B33</f>
        <v>Sorenson</v>
      </c>
      <c r="C34" s="30"/>
      <c r="D34" s="30"/>
      <c r="E34" s="30"/>
      <c r="F34" s="31">
        <v>2</v>
      </c>
      <c r="G34" s="31" t="s">
        <v>126</v>
      </c>
      <c r="H34" s="31">
        <v>3</v>
      </c>
      <c r="I34" s="31" t="s">
        <v>49</v>
      </c>
      <c r="J34" s="31">
        <v>0</v>
      </c>
      <c r="K34" s="167" t="s">
        <v>128</v>
      </c>
      <c r="L34" s="31">
        <v>2</v>
      </c>
      <c r="M34" s="31" t="s">
        <v>126</v>
      </c>
      <c r="N34" s="31">
        <v>1</v>
      </c>
      <c r="O34" s="31" t="s">
        <v>49</v>
      </c>
      <c r="P34" s="31">
        <v>1</v>
      </c>
      <c r="Q34" s="243" t="s">
        <v>49</v>
      </c>
      <c r="R34" s="176">
        <f t="shared" si="4"/>
        <v>8</v>
      </c>
      <c r="S34" s="57" t="e">
        <f>RANK(#REF!,#REF!,1)</f>
        <v>#REF!</v>
      </c>
      <c r="T34" s="36" t="str">
        <f t="shared" si="9"/>
        <v>Sorenson</v>
      </c>
      <c r="U34" s="63">
        <f t="shared" si="9"/>
        <v>0</v>
      </c>
      <c r="V34" s="43" t="e">
        <f>#REF!+#REF!-#REF!</f>
        <v>#REF!</v>
      </c>
      <c r="W34" s="57" t="e">
        <f t="shared" si="7"/>
        <v>#REF!</v>
      </c>
      <c r="X34" s="67" t="s">
        <v>26</v>
      </c>
      <c r="Y34" s="30">
        <f t="shared" si="8"/>
        <v>0</v>
      </c>
      <c r="Z34" s="65"/>
    </row>
    <row r="35" spans="1:26" s="3" customFormat="1" ht="15.75">
      <c r="A35" s="30">
        <v>38</v>
      </c>
      <c r="B35" s="30" t="str">
        <f>Entry!B34</f>
        <v>Toney</v>
      </c>
      <c r="C35" s="30"/>
      <c r="D35" s="30"/>
      <c r="E35" s="30"/>
      <c r="F35" s="31">
        <v>19</v>
      </c>
      <c r="G35" s="31" t="s">
        <v>49</v>
      </c>
      <c r="H35" s="31">
        <v>20</v>
      </c>
      <c r="I35" s="31" t="s">
        <v>126</v>
      </c>
      <c r="J35" s="31">
        <v>16</v>
      </c>
      <c r="K35" s="31" t="s">
        <v>126</v>
      </c>
      <c r="L35" s="31">
        <v>9</v>
      </c>
      <c r="M35" s="31" t="s">
        <v>49</v>
      </c>
      <c r="N35" s="31">
        <v>15</v>
      </c>
      <c r="O35" s="31" t="s">
        <v>126</v>
      </c>
      <c r="P35" s="31">
        <v>21</v>
      </c>
      <c r="Q35" s="243" t="s">
        <v>126</v>
      </c>
      <c r="R35" s="176">
        <f t="shared" si="4"/>
        <v>79</v>
      </c>
      <c r="S35" s="57" t="e">
        <f>RANK(#REF!,#REF!,1)</f>
        <v>#REF!</v>
      </c>
      <c r="T35" s="36" t="str">
        <f t="shared" si="9"/>
        <v>Toney</v>
      </c>
      <c r="U35" s="63">
        <f t="shared" si="9"/>
        <v>0</v>
      </c>
      <c r="V35" s="43" t="e">
        <f>#REF!+#REF!-#REF!</f>
        <v>#REF!</v>
      </c>
      <c r="W35" s="57" t="e">
        <f t="shared" si="7"/>
        <v>#REF!</v>
      </c>
      <c r="X35" s="67" t="s">
        <v>26</v>
      </c>
      <c r="Y35" s="30">
        <f t="shared" si="8"/>
        <v>0</v>
      </c>
      <c r="Z35" s="65"/>
    </row>
    <row r="36" spans="1:26" s="3" customFormat="1" ht="15.75">
      <c r="A36" s="30">
        <v>40</v>
      </c>
      <c r="B36" s="30" t="str">
        <f>Entry!B35</f>
        <v>Guthrie</v>
      </c>
      <c r="C36" s="30"/>
      <c r="D36" s="30"/>
      <c r="E36" s="30"/>
      <c r="F36" s="31">
        <v>17</v>
      </c>
      <c r="G36" s="31" t="s">
        <v>126</v>
      </c>
      <c r="H36" s="31">
        <v>60</v>
      </c>
      <c r="I36" s="31" t="s">
        <v>126</v>
      </c>
      <c r="J36" s="31">
        <v>60</v>
      </c>
      <c r="K36" s="31" t="s">
        <v>126</v>
      </c>
      <c r="L36" s="31">
        <v>60</v>
      </c>
      <c r="M36" s="31" t="s">
        <v>126</v>
      </c>
      <c r="N36" s="31">
        <v>33</v>
      </c>
      <c r="O36" s="31" t="s">
        <v>126</v>
      </c>
      <c r="P36" s="31">
        <v>60</v>
      </c>
      <c r="Q36" s="243" t="s">
        <v>126</v>
      </c>
      <c r="R36" s="176">
        <v>200</v>
      </c>
      <c r="S36" s="57" t="e">
        <f>RANK(#REF!,#REF!,1)</f>
        <v>#REF!</v>
      </c>
      <c r="T36" s="36" t="str">
        <f t="shared" si="9"/>
        <v>Guthrie</v>
      </c>
      <c r="U36" s="63">
        <f t="shared" si="9"/>
        <v>0</v>
      </c>
      <c r="V36" s="43" t="e">
        <f>#REF!+#REF!-#REF!</f>
        <v>#REF!</v>
      </c>
      <c r="W36" s="57" t="e">
        <f t="shared" si="7"/>
        <v>#REF!</v>
      </c>
      <c r="X36" s="67" t="s">
        <v>26</v>
      </c>
      <c r="Y36" s="30">
        <f t="shared" si="8"/>
        <v>0</v>
      </c>
      <c r="Z36" s="65"/>
    </row>
    <row r="37" spans="1:26" s="3" customFormat="1" ht="15.75">
      <c r="A37" s="30">
        <v>41</v>
      </c>
      <c r="B37" s="30" t="str">
        <f>Entry!B36</f>
        <v>Van Wyck</v>
      </c>
      <c r="C37" s="30"/>
      <c r="D37" s="30"/>
      <c r="E37" s="30"/>
      <c r="F37" s="31">
        <v>2</v>
      </c>
      <c r="G37" s="31" t="s">
        <v>126</v>
      </c>
      <c r="H37" s="31">
        <v>60</v>
      </c>
      <c r="I37" s="31" t="s">
        <v>126</v>
      </c>
      <c r="J37" s="31">
        <v>12</v>
      </c>
      <c r="K37" s="31" t="s">
        <v>49</v>
      </c>
      <c r="L37" s="31">
        <v>5</v>
      </c>
      <c r="M37" s="31" t="s">
        <v>49</v>
      </c>
      <c r="N37" s="31">
        <v>2</v>
      </c>
      <c r="O37" s="31" t="s">
        <v>49</v>
      </c>
      <c r="P37" s="31">
        <v>9</v>
      </c>
      <c r="Q37" s="243" t="s">
        <v>49</v>
      </c>
      <c r="R37" s="176">
        <f t="shared" si="4"/>
        <v>81</v>
      </c>
      <c r="S37" s="57" t="e">
        <f>RANK(#REF!,#REF!,1)</f>
        <v>#REF!</v>
      </c>
      <c r="T37" s="36" t="str">
        <f t="shared" si="9"/>
        <v>Van Wyck</v>
      </c>
      <c r="U37" s="63">
        <f t="shared" si="9"/>
        <v>0</v>
      </c>
      <c r="V37" s="43" t="e">
        <f>#REF!+#REF!-#REF!</f>
        <v>#REF!</v>
      </c>
      <c r="W37" s="57" t="e">
        <f t="shared" si="7"/>
        <v>#REF!</v>
      </c>
      <c r="X37" s="67" t="s">
        <v>26</v>
      </c>
      <c r="Y37" s="30">
        <f t="shared" si="8"/>
        <v>0</v>
      </c>
      <c r="Z37" s="65"/>
    </row>
    <row r="38" spans="1:26" s="3" customFormat="1" ht="15.75">
      <c r="A38" s="30">
        <v>42</v>
      </c>
      <c r="B38" s="30" t="str">
        <f>Entry!B37</f>
        <v>Beckers</v>
      </c>
      <c r="C38" s="30"/>
      <c r="D38" s="30"/>
      <c r="E38" s="30"/>
      <c r="F38" s="31">
        <v>1</v>
      </c>
      <c r="G38" s="31" t="s">
        <v>126</v>
      </c>
      <c r="H38" s="31">
        <v>37</v>
      </c>
      <c r="I38" s="31" t="s">
        <v>126</v>
      </c>
      <c r="J38" s="31">
        <v>8</v>
      </c>
      <c r="K38" s="31" t="s">
        <v>126</v>
      </c>
      <c r="L38" s="31">
        <v>8</v>
      </c>
      <c r="M38" s="31" t="s">
        <v>126</v>
      </c>
      <c r="N38" s="31">
        <v>9</v>
      </c>
      <c r="O38" s="31" t="s">
        <v>126</v>
      </c>
      <c r="P38" s="31">
        <v>16</v>
      </c>
      <c r="Q38" s="243" t="s">
        <v>126</v>
      </c>
      <c r="R38" s="176">
        <f t="shared" si="4"/>
        <v>63</v>
      </c>
      <c r="S38" s="57" t="e">
        <f>RANK(#REF!,#REF!,1)</f>
        <v>#REF!</v>
      </c>
      <c r="T38" s="36" t="str">
        <f t="shared" si="9"/>
        <v>Beckers</v>
      </c>
      <c r="U38" s="63">
        <f t="shared" si="9"/>
        <v>0</v>
      </c>
      <c r="V38" s="43" t="e">
        <f>#REF!+#REF!-#REF!</f>
        <v>#REF!</v>
      </c>
      <c r="W38" s="57" t="e">
        <f t="shared" si="7"/>
        <v>#REF!</v>
      </c>
      <c r="X38" s="67" t="s">
        <v>26</v>
      </c>
      <c r="Y38" s="30">
        <f t="shared" si="8"/>
        <v>0</v>
      </c>
      <c r="Z38" s="65"/>
    </row>
    <row r="39" spans="1:26" s="3" customFormat="1" ht="15.75">
      <c r="A39" s="30">
        <v>43</v>
      </c>
      <c r="B39" s="30" t="str">
        <f>Entry!B38</f>
        <v>Beckers</v>
      </c>
      <c r="C39" s="30"/>
      <c r="D39" s="30"/>
      <c r="E39" s="30"/>
      <c r="F39" s="31">
        <v>25</v>
      </c>
      <c r="G39" s="31" t="s">
        <v>126</v>
      </c>
      <c r="H39" s="31">
        <v>41</v>
      </c>
      <c r="I39" s="31" t="s">
        <v>126</v>
      </c>
      <c r="J39" s="31">
        <v>33</v>
      </c>
      <c r="K39" s="31" t="s">
        <v>126</v>
      </c>
      <c r="L39" s="31">
        <v>24</v>
      </c>
      <c r="M39" s="31" t="s">
        <v>126</v>
      </c>
      <c r="N39" s="31">
        <v>30</v>
      </c>
      <c r="O39" s="31" t="s">
        <v>126</v>
      </c>
      <c r="P39" s="31">
        <v>36</v>
      </c>
      <c r="Q39" s="243" t="s">
        <v>126</v>
      </c>
      <c r="R39" s="176">
        <f t="shared" si="4"/>
        <v>153</v>
      </c>
      <c r="S39" s="57" t="e">
        <f>RANK(#REF!,#REF!,1)</f>
        <v>#REF!</v>
      </c>
      <c r="T39" s="36" t="str">
        <f t="shared" si="9"/>
        <v>Beckers</v>
      </c>
      <c r="U39" s="63">
        <f t="shared" si="9"/>
        <v>0</v>
      </c>
      <c r="V39" s="43" t="e">
        <f>#REF!+#REF!-#REF!</f>
        <v>#REF!</v>
      </c>
      <c r="W39" s="57" t="e">
        <f t="shared" si="7"/>
        <v>#REF!</v>
      </c>
      <c r="X39" s="67" t="s">
        <v>26</v>
      </c>
      <c r="Y39" s="30">
        <f t="shared" si="8"/>
        <v>0</v>
      </c>
      <c r="Z39" s="65"/>
    </row>
    <row r="40" spans="1:26" s="3" customFormat="1" ht="15.75">
      <c r="A40" s="30">
        <v>44</v>
      </c>
      <c r="B40" s="30" t="str">
        <f>Entry!B39</f>
        <v>Nash</v>
      </c>
      <c r="C40" s="30"/>
      <c r="D40" s="30"/>
      <c r="E40" s="30"/>
      <c r="F40" s="31">
        <v>37</v>
      </c>
      <c r="G40" s="31" t="s">
        <v>49</v>
      </c>
      <c r="H40" s="31">
        <v>60</v>
      </c>
      <c r="I40" s="31" t="s">
        <v>126</v>
      </c>
      <c r="J40" s="31">
        <v>60</v>
      </c>
      <c r="K40" s="31" t="s">
        <v>126</v>
      </c>
      <c r="L40" s="31">
        <v>60</v>
      </c>
      <c r="M40" s="31" t="s">
        <v>126</v>
      </c>
      <c r="N40" s="31">
        <v>60</v>
      </c>
      <c r="O40" s="31" t="s">
        <v>126</v>
      </c>
      <c r="P40" s="31">
        <v>44</v>
      </c>
      <c r="Q40" s="243" t="s">
        <v>126</v>
      </c>
      <c r="R40" s="176">
        <v>200</v>
      </c>
      <c r="S40" s="57" t="e">
        <f>RANK(#REF!,#REF!,1)</f>
        <v>#REF!</v>
      </c>
      <c r="T40" s="36" t="str">
        <f t="shared" si="9"/>
        <v>Nash</v>
      </c>
      <c r="U40" s="63">
        <f t="shared" si="9"/>
        <v>0</v>
      </c>
      <c r="V40" s="43" t="e">
        <f>#REF!+#REF!-#REF!</f>
        <v>#REF!</v>
      </c>
      <c r="W40" s="57" t="e">
        <f t="shared" si="7"/>
        <v>#REF!</v>
      </c>
      <c r="X40" s="67" t="s">
        <v>26</v>
      </c>
      <c r="Y40" s="30">
        <f t="shared" si="8"/>
        <v>0</v>
      </c>
      <c r="Z40" s="65"/>
    </row>
    <row r="41" spans="1:26" s="3" customFormat="1" ht="15.75">
      <c r="A41" s="30">
        <v>45</v>
      </c>
      <c r="B41" s="30" t="str">
        <f>Entry!B40</f>
        <v>Nash</v>
      </c>
      <c r="C41" s="30"/>
      <c r="D41" s="30"/>
      <c r="E41" s="30"/>
      <c r="F41" s="31">
        <v>0</v>
      </c>
      <c r="G41" s="167" t="s">
        <v>128</v>
      </c>
      <c r="H41" s="31">
        <v>60</v>
      </c>
      <c r="I41" s="31" t="s">
        <v>126</v>
      </c>
      <c r="J41" s="31">
        <v>9</v>
      </c>
      <c r="K41" s="31" t="s">
        <v>49</v>
      </c>
      <c r="L41" s="31">
        <v>2</v>
      </c>
      <c r="M41" s="31" t="s">
        <v>49</v>
      </c>
      <c r="N41" s="31">
        <v>1</v>
      </c>
      <c r="O41" s="31" t="s">
        <v>49</v>
      </c>
      <c r="P41" s="31">
        <v>1</v>
      </c>
      <c r="Q41" s="243" t="s">
        <v>126</v>
      </c>
      <c r="R41" s="176">
        <f t="shared" si="4"/>
        <v>72</v>
      </c>
      <c r="S41" s="57" t="e">
        <f>RANK(#REF!,#REF!,1)</f>
        <v>#REF!</v>
      </c>
      <c r="T41" s="36" t="str">
        <f t="shared" si="9"/>
        <v>Nash</v>
      </c>
      <c r="U41" s="63">
        <f t="shared" si="9"/>
        <v>0</v>
      </c>
      <c r="V41" s="43" t="e">
        <f>#REF!+#REF!-#REF!</f>
        <v>#REF!</v>
      </c>
      <c r="W41" s="57" t="e">
        <f t="shared" si="7"/>
        <v>#REF!</v>
      </c>
      <c r="X41" s="67" t="s">
        <v>26</v>
      </c>
      <c r="Y41" s="30">
        <f t="shared" si="8"/>
        <v>0</v>
      </c>
      <c r="Z41" s="65"/>
    </row>
    <row r="42" spans="1:26" s="3" customFormat="1" ht="15.75">
      <c r="A42" s="30">
        <v>46</v>
      </c>
      <c r="B42" s="30" t="str">
        <f>Entry!B41</f>
        <v>Smoljan</v>
      </c>
      <c r="C42" s="30"/>
      <c r="D42" s="30"/>
      <c r="E42" s="30"/>
      <c r="F42" s="31">
        <v>29</v>
      </c>
      <c r="G42" s="31" t="s">
        <v>49</v>
      </c>
      <c r="H42" s="31">
        <v>7</v>
      </c>
      <c r="I42" s="31" t="s">
        <v>49</v>
      </c>
      <c r="J42" s="31">
        <v>0</v>
      </c>
      <c r="K42" s="167" t="s">
        <v>128</v>
      </c>
      <c r="L42" s="31">
        <v>5</v>
      </c>
      <c r="M42" s="31" t="s">
        <v>126</v>
      </c>
      <c r="N42" s="31">
        <v>2</v>
      </c>
      <c r="O42" s="31" t="s">
        <v>126</v>
      </c>
      <c r="P42" s="31">
        <v>6</v>
      </c>
      <c r="Q42" s="243" t="s">
        <v>126</v>
      </c>
      <c r="R42" s="176">
        <f t="shared" si="4"/>
        <v>43</v>
      </c>
      <c r="S42" s="57" t="e">
        <f>RANK(#REF!,#REF!,1)</f>
        <v>#REF!</v>
      </c>
      <c r="T42" s="36" t="str">
        <f t="shared" si="9"/>
        <v>Smoljan</v>
      </c>
      <c r="U42" s="63">
        <f t="shared" si="9"/>
        <v>0</v>
      </c>
      <c r="V42" s="43" t="e">
        <f>#REF!+#REF!-#REF!</f>
        <v>#REF!</v>
      </c>
      <c r="W42" s="57" t="e">
        <f t="shared" si="7"/>
        <v>#REF!</v>
      </c>
      <c r="X42" s="67" t="s">
        <v>26</v>
      </c>
      <c r="Y42" s="30">
        <f t="shared" si="8"/>
        <v>0</v>
      </c>
      <c r="Z42" s="65"/>
    </row>
    <row r="43" spans="1:26" s="3" customFormat="1" ht="15.75">
      <c r="A43" s="30">
        <v>47</v>
      </c>
      <c r="B43" s="30" t="str">
        <f>Entry!B42</f>
        <v>Degarate</v>
      </c>
      <c r="C43" s="30"/>
      <c r="D43" s="30"/>
      <c r="E43" s="30"/>
      <c r="F43" s="31">
        <v>8</v>
      </c>
      <c r="G43" s="31" t="s">
        <v>126</v>
      </c>
      <c r="H43" s="31">
        <v>30</v>
      </c>
      <c r="I43" s="31" t="s">
        <v>126</v>
      </c>
      <c r="J43" s="31">
        <v>12</v>
      </c>
      <c r="K43" s="31" t="s">
        <v>126</v>
      </c>
      <c r="L43" s="31">
        <v>7</v>
      </c>
      <c r="M43" s="31" t="s">
        <v>49</v>
      </c>
      <c r="N43" s="31">
        <v>7</v>
      </c>
      <c r="O43" s="31" t="s">
        <v>49</v>
      </c>
      <c r="P43" s="31">
        <v>11</v>
      </c>
      <c r="Q43" s="243" t="s">
        <v>126</v>
      </c>
      <c r="R43" s="176">
        <v>200</v>
      </c>
      <c r="S43" s="57" t="e">
        <f>RANK(#REF!,#REF!,1)</f>
        <v>#REF!</v>
      </c>
      <c r="T43" s="36" t="str">
        <f t="shared" si="9"/>
        <v>Degarate</v>
      </c>
      <c r="U43" s="63">
        <f t="shared" si="9"/>
        <v>0</v>
      </c>
      <c r="V43" s="43" t="e">
        <f>#REF!+#REF!-#REF!</f>
        <v>#REF!</v>
      </c>
      <c r="W43" s="57" t="e">
        <f t="shared" si="7"/>
        <v>#REF!</v>
      </c>
      <c r="X43" s="67" t="s">
        <v>26</v>
      </c>
      <c r="Y43" s="30">
        <f t="shared" si="8"/>
        <v>0</v>
      </c>
      <c r="Z43" s="65"/>
    </row>
    <row r="44" spans="1:26" s="3" customFormat="1" ht="15.75">
      <c r="A44" s="30">
        <v>48</v>
      </c>
      <c r="B44" s="30" t="str">
        <f>Entry!B43</f>
        <v>Reese</v>
      </c>
      <c r="C44" s="30"/>
      <c r="D44" s="30"/>
      <c r="E44" s="30"/>
      <c r="F44" s="31">
        <v>38</v>
      </c>
      <c r="G44" s="167" t="s">
        <v>49</v>
      </c>
      <c r="H44" s="167">
        <v>60</v>
      </c>
      <c r="I44" s="167" t="s">
        <v>126</v>
      </c>
      <c r="J44" s="167">
        <v>60</v>
      </c>
      <c r="K44" s="167" t="s">
        <v>126</v>
      </c>
      <c r="L44" s="31">
        <v>60</v>
      </c>
      <c r="M44" s="31" t="s">
        <v>126</v>
      </c>
      <c r="N44" s="31">
        <v>60</v>
      </c>
      <c r="O44" s="31" t="s">
        <v>126</v>
      </c>
      <c r="P44" s="31">
        <v>60</v>
      </c>
      <c r="Q44" s="243" t="s">
        <v>126</v>
      </c>
      <c r="R44" s="176">
        <v>200</v>
      </c>
      <c r="S44" s="57" t="e">
        <f>RANK(#REF!,#REF!,1)</f>
        <v>#REF!</v>
      </c>
      <c r="T44" s="36" t="str">
        <f aca="true" t="shared" si="10" ref="T44:U47">B45</f>
        <v>Esen</v>
      </c>
      <c r="U44" s="63">
        <f t="shared" si="10"/>
        <v>0</v>
      </c>
      <c r="V44" s="43" t="e">
        <f>#REF!+#REF!-#REF!</f>
        <v>#REF!</v>
      </c>
      <c r="W44" s="57" t="e">
        <f t="shared" si="7"/>
        <v>#REF!</v>
      </c>
      <c r="X44" s="67" t="s">
        <v>26</v>
      </c>
      <c r="Y44" s="30">
        <f t="shared" si="8"/>
        <v>0</v>
      </c>
      <c r="Z44" s="65"/>
    </row>
    <row r="45" spans="1:26" s="3" customFormat="1" ht="15.75">
      <c r="A45" s="30">
        <v>49</v>
      </c>
      <c r="B45" s="30" t="str">
        <f>Entry!B44</f>
        <v>Esen</v>
      </c>
      <c r="C45" s="30"/>
      <c r="D45" s="30"/>
      <c r="E45" s="30"/>
      <c r="F45" s="31">
        <v>44</v>
      </c>
      <c r="G45" s="31" t="s">
        <v>49</v>
      </c>
      <c r="H45" s="31">
        <v>60</v>
      </c>
      <c r="I45" s="31" t="s">
        <v>126</v>
      </c>
      <c r="J45" s="31">
        <v>3</v>
      </c>
      <c r="K45" s="31" t="s">
        <v>126</v>
      </c>
      <c r="L45" s="31">
        <v>4</v>
      </c>
      <c r="M45" s="31" t="s">
        <v>126</v>
      </c>
      <c r="N45" s="31">
        <v>5</v>
      </c>
      <c r="O45" s="31" t="s">
        <v>126</v>
      </c>
      <c r="P45" s="31">
        <v>7</v>
      </c>
      <c r="Q45" s="243" t="s">
        <v>126</v>
      </c>
      <c r="R45" s="176">
        <f t="shared" si="4"/>
        <v>116</v>
      </c>
      <c r="S45" s="57" t="e">
        <f>RANK(#REF!,#REF!,1)</f>
        <v>#REF!</v>
      </c>
      <c r="T45" s="36" t="str">
        <f>B51</f>
        <v>Anderson</v>
      </c>
      <c r="U45" s="63">
        <f>C51</f>
        <v>0</v>
      </c>
      <c r="V45" s="43" t="e">
        <f>#REF!+#REF!-#REF!</f>
        <v>#REF!</v>
      </c>
      <c r="W45" s="57" t="e">
        <f t="shared" si="7"/>
        <v>#REF!</v>
      </c>
      <c r="X45" s="67" t="s">
        <v>26</v>
      </c>
      <c r="Y45" s="30">
        <f t="shared" si="8"/>
        <v>0</v>
      </c>
      <c r="Z45" s="65"/>
    </row>
    <row r="46" spans="1:26" s="3" customFormat="1" ht="15.75">
      <c r="A46" s="30">
        <v>54</v>
      </c>
      <c r="B46" s="30" t="str">
        <f>Entry!B49</f>
        <v>Walkker</v>
      </c>
      <c r="C46" s="30"/>
      <c r="D46" s="30"/>
      <c r="E46" s="30"/>
      <c r="F46" s="31">
        <v>3</v>
      </c>
      <c r="G46" s="31" t="s">
        <v>126</v>
      </c>
      <c r="H46" s="31">
        <v>9</v>
      </c>
      <c r="I46" s="31" t="s">
        <v>49</v>
      </c>
      <c r="J46" s="31">
        <v>3</v>
      </c>
      <c r="K46" s="31" t="s">
        <v>49</v>
      </c>
      <c r="L46" s="31">
        <v>1</v>
      </c>
      <c r="M46" s="31" t="s">
        <v>126</v>
      </c>
      <c r="N46" s="31">
        <v>4</v>
      </c>
      <c r="O46" s="31" t="s">
        <v>49</v>
      </c>
      <c r="P46" s="31">
        <v>10</v>
      </c>
      <c r="Q46" s="243" t="s">
        <v>49</v>
      </c>
      <c r="R46" s="176">
        <f t="shared" si="4"/>
        <v>20</v>
      </c>
      <c r="S46" s="57" t="e">
        <f>RANK(#REF!,#REF!,1)</f>
        <v>#REF!</v>
      </c>
      <c r="T46" s="36" t="str">
        <f t="shared" si="10"/>
        <v>Martynov</v>
      </c>
      <c r="U46" s="63">
        <f t="shared" si="10"/>
        <v>0</v>
      </c>
      <c r="V46" s="43" t="e">
        <f>#REF!+#REF!-#REF!</f>
        <v>#REF!</v>
      </c>
      <c r="W46" s="57" t="e">
        <f t="shared" si="7"/>
        <v>#REF!</v>
      </c>
      <c r="X46" s="67" t="s">
        <v>26</v>
      </c>
      <c r="Y46" s="30">
        <f t="shared" si="8"/>
        <v>0</v>
      </c>
      <c r="Z46" s="65"/>
    </row>
    <row r="47" spans="1:26" s="3" customFormat="1" ht="15.75">
      <c r="A47" s="30">
        <v>55</v>
      </c>
      <c r="B47" s="30" t="str">
        <f>Entry!B50</f>
        <v>Martynov</v>
      </c>
      <c r="C47" s="30"/>
      <c r="D47" s="30"/>
      <c r="E47" s="30"/>
      <c r="F47" s="31">
        <v>13</v>
      </c>
      <c r="G47" s="31" t="s">
        <v>126</v>
      </c>
      <c r="H47" s="31">
        <v>22</v>
      </c>
      <c r="I47" s="31" t="s">
        <v>126</v>
      </c>
      <c r="J47" s="31">
        <v>12</v>
      </c>
      <c r="K47" s="31" t="s">
        <v>126</v>
      </c>
      <c r="L47" s="31">
        <v>14</v>
      </c>
      <c r="M47" s="31" t="s">
        <v>126</v>
      </c>
      <c r="N47" s="31">
        <v>16</v>
      </c>
      <c r="O47" s="31" t="s">
        <v>49</v>
      </c>
      <c r="P47" s="31">
        <v>21</v>
      </c>
      <c r="Q47" s="243" t="s">
        <v>126</v>
      </c>
      <c r="R47" s="176">
        <f t="shared" si="4"/>
        <v>77</v>
      </c>
      <c r="S47" s="57" t="e">
        <f>RANK(#REF!,#REF!,1)</f>
        <v>#REF!</v>
      </c>
      <c r="T47" s="36" t="str">
        <f t="shared" si="10"/>
        <v>Mackey</v>
      </c>
      <c r="U47" s="63">
        <f t="shared" si="10"/>
        <v>0</v>
      </c>
      <c r="V47" s="43" t="e">
        <f>#REF!+#REF!-#REF!</f>
        <v>#REF!</v>
      </c>
      <c r="W47" s="57" t="e">
        <f t="shared" si="7"/>
        <v>#REF!</v>
      </c>
      <c r="X47" s="67" t="s">
        <v>26</v>
      </c>
      <c r="Y47" s="30">
        <f t="shared" si="8"/>
        <v>0</v>
      </c>
      <c r="Z47" s="65"/>
    </row>
    <row r="48" spans="1:26" s="3" customFormat="1" ht="15.75">
      <c r="A48" s="30">
        <v>56</v>
      </c>
      <c r="B48" s="30" t="str">
        <f>Entry!B51</f>
        <v>Mackey</v>
      </c>
      <c r="C48" s="30"/>
      <c r="D48" s="30"/>
      <c r="E48" s="30"/>
      <c r="F48" s="31">
        <v>3</v>
      </c>
      <c r="G48" s="31" t="s">
        <v>126</v>
      </c>
      <c r="H48" s="31">
        <v>17</v>
      </c>
      <c r="I48" s="31" t="s">
        <v>126</v>
      </c>
      <c r="J48" s="31">
        <v>22</v>
      </c>
      <c r="K48" s="31" t="s">
        <v>126</v>
      </c>
      <c r="L48" s="31">
        <v>23</v>
      </c>
      <c r="M48" s="31" t="s">
        <v>126</v>
      </c>
      <c r="N48" s="31">
        <v>23</v>
      </c>
      <c r="O48" s="31" t="s">
        <v>126</v>
      </c>
      <c r="P48" s="31">
        <v>29</v>
      </c>
      <c r="Q48" s="243" t="s">
        <v>126</v>
      </c>
      <c r="R48" s="176">
        <v>200</v>
      </c>
      <c r="S48" s="57" t="e">
        <f>RANK(#REF!,#REF!,1)</f>
        <v>#REF!</v>
      </c>
      <c r="T48" s="36" t="e">
        <f>#REF!</f>
        <v>#REF!</v>
      </c>
      <c r="U48" s="63" t="e">
        <f>#REF!</f>
        <v>#REF!</v>
      </c>
      <c r="V48" s="43" t="e">
        <f>#REF!+#REF!-#REF!</f>
        <v>#REF!</v>
      </c>
      <c r="W48" s="57" t="e">
        <f t="shared" si="7"/>
        <v>#REF!</v>
      </c>
      <c r="X48" s="67" t="s">
        <v>26</v>
      </c>
      <c r="Y48" s="30">
        <f t="shared" si="8"/>
        <v>0</v>
      </c>
      <c r="Z48" s="65"/>
    </row>
    <row r="49" spans="6:24" ht="18">
      <c r="F49" s="76"/>
      <c r="G49" s="76"/>
      <c r="H49" s="76"/>
      <c r="I49" s="76"/>
      <c r="J49" s="76"/>
      <c r="K49" s="76"/>
      <c r="L49" s="8"/>
      <c r="M49" s="6"/>
      <c r="N49" s="8"/>
      <c r="O49" s="16"/>
      <c r="P49" s="16"/>
      <c r="Q49" s="16"/>
      <c r="R49" s="4"/>
      <c r="S49" s="172"/>
      <c r="T49" s="4"/>
      <c r="U49" s="4"/>
      <c r="V49" s="4"/>
      <c r="W49" s="4"/>
      <c r="X49" s="4"/>
    </row>
    <row r="50" spans="1:26" ht="15.75">
      <c r="A50" s="30" t="e">
        <f>'Day 6'!A17</f>
        <v>#REF!</v>
      </c>
      <c r="B50" s="30" t="str">
        <f>'Day 6'!B17</f>
        <v>Higgs</v>
      </c>
      <c r="C50" s="30" t="str">
        <f>'Day 6'!C17</f>
        <v>Pettersson</v>
      </c>
      <c r="D50" s="265"/>
      <c r="E50" s="79" t="s">
        <v>188</v>
      </c>
      <c r="F50" s="16"/>
      <c r="G50" s="16"/>
      <c r="H50" s="16"/>
      <c r="I50" s="16"/>
      <c r="J50" s="16"/>
      <c r="K50" s="16"/>
      <c r="L50" s="16"/>
      <c r="M50" s="16"/>
      <c r="N50" s="16"/>
      <c r="O50" s="16"/>
      <c r="P50" s="16"/>
      <c r="Q50" s="16"/>
      <c r="R50" s="267"/>
      <c r="S50" s="266" t="e">
        <f>RANK(#REF!,#REF!,1)</f>
        <v>#REF!</v>
      </c>
      <c r="T50" s="36" t="str">
        <f>B50</f>
        <v>Higgs</v>
      </c>
      <c r="U50" s="63" t="str">
        <f>C50</f>
        <v>Pettersson</v>
      </c>
      <c r="V50" s="43" t="e">
        <f>#REF!+#REF!-#REF!</f>
        <v>#REF!</v>
      </c>
      <c r="W50" s="57" t="e">
        <f>RANK(V50,$V$4:$V$26,1)</f>
        <v>#REF!</v>
      </c>
      <c r="X50" s="67">
        <v>3</v>
      </c>
      <c r="Y50" s="30" t="str">
        <f>E50</f>
        <v>TOURING</v>
      </c>
      <c r="Z50" s="65"/>
    </row>
    <row r="51" spans="1:13" s="3" customFormat="1" ht="15">
      <c r="A51" s="30">
        <v>50</v>
      </c>
      <c r="B51" s="30" t="str">
        <f>Entry!B45</f>
        <v>Anderson</v>
      </c>
      <c r="C51" s="30"/>
      <c r="D51" s="30"/>
      <c r="E51" s="79" t="s">
        <v>188</v>
      </c>
      <c r="F51" s="119"/>
      <c r="G51" s="268"/>
      <c r="H51" s="268"/>
      <c r="I51" s="269"/>
      <c r="J51" s="119"/>
      <c r="K51" s="119"/>
      <c r="M51" s="270"/>
    </row>
    <row r="52" spans="1:13" s="3" customFormat="1" ht="15">
      <c r="A52" s="30">
        <v>51</v>
      </c>
      <c r="B52" s="30" t="str">
        <f>Entry!B46</f>
        <v>Johnson</v>
      </c>
      <c r="C52" s="30"/>
      <c r="D52" s="30"/>
      <c r="E52" s="79" t="s">
        <v>188</v>
      </c>
      <c r="F52" s="119"/>
      <c r="G52" s="268"/>
      <c r="H52" s="268"/>
      <c r="I52" s="269"/>
      <c r="J52" s="119"/>
      <c r="K52" s="119"/>
      <c r="M52" s="270"/>
    </row>
    <row r="53" spans="1:13" s="3" customFormat="1" ht="15">
      <c r="A53" s="30">
        <v>52</v>
      </c>
      <c r="B53" s="30" t="str">
        <f>Entry!B47</f>
        <v>Tynes</v>
      </c>
      <c r="C53" s="30"/>
      <c r="D53" s="30"/>
      <c r="E53" s="79" t="s">
        <v>188</v>
      </c>
      <c r="F53" s="119"/>
      <c r="G53" s="268"/>
      <c r="H53" s="268"/>
      <c r="I53" s="269"/>
      <c r="J53" s="119"/>
      <c r="K53" s="119"/>
      <c r="M53" s="270"/>
    </row>
    <row r="54" spans="1:13" s="3" customFormat="1" ht="15">
      <c r="A54" s="30">
        <v>53</v>
      </c>
      <c r="B54" s="30" t="str">
        <f>Entry!B48</f>
        <v>Sailor</v>
      </c>
      <c r="C54" s="30"/>
      <c r="D54" s="30"/>
      <c r="E54" s="79" t="s">
        <v>188</v>
      </c>
      <c r="F54" s="119"/>
      <c r="G54" s="268"/>
      <c r="H54" s="268"/>
      <c r="I54" s="269"/>
      <c r="J54" s="119"/>
      <c r="K54" s="119"/>
      <c r="M54" s="270"/>
    </row>
    <row r="55" spans="1:26" s="3" customFormat="1" ht="15.75">
      <c r="A55" s="30">
        <v>58</v>
      </c>
      <c r="B55" s="30" t="str">
        <f>Entry!B53</f>
        <v>Thompson</v>
      </c>
      <c r="C55" s="30"/>
      <c r="D55" s="30"/>
      <c r="E55" s="79" t="s">
        <v>188</v>
      </c>
      <c r="F55" s="16"/>
      <c r="G55" s="16"/>
      <c r="H55" s="16"/>
      <c r="I55" s="16"/>
      <c r="J55" s="16"/>
      <c r="K55" s="16"/>
      <c r="L55" s="16"/>
      <c r="M55" s="16"/>
      <c r="N55" s="16"/>
      <c r="O55" s="16"/>
      <c r="P55" s="16"/>
      <c r="Q55" s="16"/>
      <c r="R55" s="267"/>
      <c r="S55" s="266" t="e">
        <f>RANK(#REF!,#REF!,1)</f>
        <v>#REF!</v>
      </c>
      <c r="T55" s="36" t="e">
        <f>#REF!</f>
        <v>#REF!</v>
      </c>
      <c r="U55" s="63" t="e">
        <f>#REF!</f>
        <v>#REF!</v>
      </c>
      <c r="V55" s="43" t="e">
        <f>#REF!+#REF!-#REF!</f>
        <v>#REF!</v>
      </c>
      <c r="W55" s="57" t="e">
        <f>RANK(V55,$V$4:$V$26,1)</f>
        <v>#REF!</v>
      </c>
      <c r="X55" s="67" t="s">
        <v>26</v>
      </c>
      <c r="Y55" s="30" t="str">
        <f>E55</f>
        <v>TOURING</v>
      </c>
      <c r="Z55" s="65"/>
    </row>
    <row r="56" spans="6:26" ht="15.75">
      <c r="F56" s="16"/>
      <c r="G56" s="16"/>
      <c r="H56" s="16"/>
      <c r="I56" s="16"/>
      <c r="J56" s="16"/>
      <c r="K56" s="16"/>
      <c r="L56" s="16"/>
      <c r="M56" s="16"/>
      <c r="N56" s="16"/>
      <c r="O56" s="16"/>
      <c r="P56" s="16"/>
      <c r="Q56" s="16"/>
      <c r="R56" s="267"/>
      <c r="S56" s="119"/>
      <c r="T56" s="268"/>
      <c r="U56" s="268"/>
      <c r="V56" s="269"/>
      <c r="W56" s="119"/>
      <c r="X56" s="119"/>
      <c r="Y56" s="3"/>
      <c r="Z56" s="270"/>
    </row>
    <row r="57" spans="2:22" ht="18">
      <c r="B57" s="78" t="s">
        <v>195</v>
      </c>
      <c r="C57" s="76"/>
      <c r="D57" s="76"/>
      <c r="L57" s="6"/>
      <c r="M57" s="6"/>
      <c r="N57" s="6"/>
      <c r="O57" s="16"/>
      <c r="P57" s="16"/>
      <c r="Q57" s="16"/>
      <c r="R57" s="4"/>
      <c r="S57" s="4"/>
      <c r="T57" s="4"/>
      <c r="U57" s="4"/>
      <c r="V57" s="4"/>
    </row>
    <row r="58" spans="1:22" ht="15" customHeight="1">
      <c r="A58" s="4"/>
      <c r="B58" s="15"/>
      <c r="E58" s="4"/>
      <c r="F58" s="4"/>
      <c r="G58" s="4"/>
      <c r="H58" s="4"/>
      <c r="I58" s="4"/>
      <c r="J58" s="4"/>
      <c r="K58" s="4"/>
      <c r="L58" s="7"/>
      <c r="M58" s="7"/>
      <c r="N58" s="7"/>
      <c r="O58" s="7"/>
      <c r="P58" s="7"/>
      <c r="Q58" s="7"/>
      <c r="R58" s="4"/>
      <c r="T58" s="4"/>
      <c r="U58" s="4"/>
      <c r="V58" s="4"/>
    </row>
    <row r="59" spans="1:22" ht="15">
      <c r="A59" s="4"/>
      <c r="B59" s="14" t="s">
        <v>21</v>
      </c>
      <c r="C59" s="4"/>
      <c r="D59" s="4"/>
      <c r="E59" s="4"/>
      <c r="F59" s="4"/>
      <c r="G59" s="4"/>
      <c r="H59" s="4"/>
      <c r="I59" s="4"/>
      <c r="J59" s="4"/>
      <c r="K59" s="4"/>
      <c r="L59" s="4"/>
      <c r="M59" s="4"/>
      <c r="N59" s="4"/>
      <c r="O59" s="4"/>
      <c r="P59" s="4"/>
      <c r="Q59" s="4"/>
      <c r="R59" s="4"/>
      <c r="T59" s="4"/>
      <c r="U59" s="4"/>
      <c r="V59" s="4"/>
    </row>
    <row r="60" spans="2:26" s="3" customFormat="1" ht="15">
      <c r="B60" s="4"/>
      <c r="C60" s="4"/>
      <c r="D60" s="4"/>
      <c r="Y60" s="4"/>
      <c r="Z60" s="4"/>
    </row>
    <row r="61" spans="1:21" ht="15">
      <c r="A61" s="4"/>
      <c r="E61" s="4"/>
      <c r="F61" s="4"/>
      <c r="G61" s="4"/>
      <c r="H61" s="4"/>
      <c r="I61" s="4"/>
      <c r="J61" s="4"/>
      <c r="K61" s="4"/>
      <c r="L61" s="4"/>
      <c r="M61" s="4"/>
      <c r="N61" s="4"/>
      <c r="O61" s="4"/>
      <c r="P61" s="4"/>
      <c r="Q61" s="4"/>
      <c r="R61" s="4"/>
      <c r="T61" s="4"/>
      <c r="U61" s="4"/>
    </row>
    <row r="62" spans="1:21" ht="15">
      <c r="A62" s="4"/>
      <c r="B62" s="4"/>
      <c r="C62" s="4"/>
      <c r="D62" s="4"/>
      <c r="E62" s="4"/>
      <c r="F62" s="4"/>
      <c r="G62" s="4"/>
      <c r="H62" s="4"/>
      <c r="I62" s="4"/>
      <c r="J62" s="4"/>
      <c r="K62" s="4"/>
      <c r="L62" s="4"/>
      <c r="M62" s="4"/>
      <c r="N62" s="4"/>
      <c r="O62" s="4"/>
      <c r="P62" s="4"/>
      <c r="Q62" s="4"/>
      <c r="R62" s="4"/>
      <c r="T62" s="4"/>
      <c r="U62" s="4"/>
    </row>
    <row r="63" spans="1:21" ht="15">
      <c r="A63" s="4"/>
      <c r="B63" s="4"/>
      <c r="C63" s="4"/>
      <c r="D63" s="4"/>
      <c r="E63" s="4"/>
      <c r="F63" s="4"/>
      <c r="G63" s="4"/>
      <c r="H63" s="4"/>
      <c r="I63" s="4"/>
      <c r="J63" s="4"/>
      <c r="K63" s="4"/>
      <c r="L63" s="4"/>
      <c r="M63" s="4"/>
      <c r="N63" s="4"/>
      <c r="O63" s="4"/>
      <c r="P63" s="4"/>
      <c r="Q63" s="4"/>
      <c r="R63" s="4"/>
      <c r="T63" s="4"/>
      <c r="U63" s="4"/>
    </row>
    <row r="64" spans="1:26" ht="15">
      <c r="A64" s="4"/>
      <c r="B64" s="4"/>
      <c r="C64" s="4"/>
      <c r="D64" s="4"/>
      <c r="E64" s="4"/>
      <c r="F64" s="4"/>
      <c r="G64" s="4"/>
      <c r="H64" s="4"/>
      <c r="I64" s="4"/>
      <c r="J64" s="4"/>
      <c r="K64" s="4"/>
      <c r="L64" s="4"/>
      <c r="M64" s="4"/>
      <c r="N64" s="4"/>
      <c r="O64" s="4"/>
      <c r="P64" s="4"/>
      <c r="Q64" s="4"/>
      <c r="R64" s="4"/>
      <c r="T64" s="4"/>
      <c r="U64" s="4"/>
      <c r="Z64" s="3"/>
    </row>
    <row r="65" spans="1:25" ht="15">
      <c r="A65" s="4"/>
      <c r="B65" s="4"/>
      <c r="C65" s="4"/>
      <c r="D65" s="4"/>
      <c r="E65" s="4"/>
      <c r="F65" s="4"/>
      <c r="G65" s="4"/>
      <c r="H65" s="4"/>
      <c r="I65" s="4"/>
      <c r="J65" s="4"/>
      <c r="K65" s="4"/>
      <c r="L65" s="4"/>
      <c r="M65" s="4"/>
      <c r="N65" s="4"/>
      <c r="O65" s="4"/>
      <c r="P65" s="4"/>
      <c r="Q65" s="4"/>
      <c r="R65" s="4"/>
      <c r="T65" s="4"/>
      <c r="U65" s="4"/>
      <c r="Y65" s="3"/>
    </row>
    <row r="66" spans="1:21" ht="15">
      <c r="A66" s="4"/>
      <c r="B66" s="4"/>
      <c r="C66" s="4"/>
      <c r="D66" s="4"/>
      <c r="E66" s="4"/>
      <c r="F66" s="4"/>
      <c r="G66" s="4"/>
      <c r="H66" s="4"/>
      <c r="I66" s="4"/>
      <c r="J66" s="4"/>
      <c r="K66" s="4"/>
      <c r="L66" s="4"/>
      <c r="M66" s="4"/>
      <c r="N66" s="4"/>
      <c r="O66" s="4"/>
      <c r="P66" s="4"/>
      <c r="Q66" s="4"/>
      <c r="R66" s="4"/>
      <c r="T66" s="4"/>
      <c r="U66" s="4"/>
    </row>
    <row r="67" spans="1:21" ht="15">
      <c r="A67" s="4"/>
      <c r="B67" s="4"/>
      <c r="C67" s="4"/>
      <c r="D67" s="4"/>
      <c r="E67" s="4"/>
      <c r="F67" s="4"/>
      <c r="G67" s="4"/>
      <c r="H67" s="4"/>
      <c r="I67" s="4"/>
      <c r="J67" s="4"/>
      <c r="K67" s="4"/>
      <c r="L67" s="4"/>
      <c r="M67" s="4"/>
      <c r="N67" s="4"/>
      <c r="O67" s="4"/>
      <c r="P67" s="4"/>
      <c r="Q67" s="4"/>
      <c r="R67" s="4"/>
      <c r="T67" s="4"/>
      <c r="U67" s="4"/>
    </row>
    <row r="68" spans="1:21" ht="15">
      <c r="A68" s="4"/>
      <c r="B68" s="4"/>
      <c r="C68" s="4"/>
      <c r="D68" s="4"/>
      <c r="E68" s="4"/>
      <c r="F68" s="4"/>
      <c r="G68" s="4"/>
      <c r="H68" s="4"/>
      <c r="I68" s="4"/>
      <c r="J68" s="4"/>
      <c r="K68" s="4"/>
      <c r="L68" s="4"/>
      <c r="M68" s="4"/>
      <c r="N68" s="4"/>
      <c r="O68" s="4"/>
      <c r="P68" s="4"/>
      <c r="Q68" s="4"/>
      <c r="R68" s="4"/>
      <c r="T68" s="4"/>
      <c r="U68" s="4"/>
    </row>
    <row r="69" spans="1:21" ht="15">
      <c r="A69" s="4"/>
      <c r="B69" s="4"/>
      <c r="C69" s="4"/>
      <c r="D69" s="4"/>
      <c r="E69" s="4"/>
      <c r="F69" s="4"/>
      <c r="G69" s="4"/>
      <c r="H69" s="4"/>
      <c r="I69" s="4"/>
      <c r="J69" s="4"/>
      <c r="K69" s="4"/>
      <c r="L69" s="4"/>
      <c r="M69" s="4"/>
      <c r="N69" s="4"/>
      <c r="O69" s="4"/>
      <c r="P69" s="4"/>
      <c r="Q69" s="4"/>
      <c r="R69" s="4"/>
      <c r="T69" s="4"/>
      <c r="U69" s="4"/>
    </row>
    <row r="70" spans="1:21" ht="15">
      <c r="A70" s="4"/>
      <c r="B70" s="4"/>
      <c r="C70" s="4"/>
      <c r="D70" s="4"/>
      <c r="E70" s="4"/>
      <c r="F70" s="4"/>
      <c r="G70" s="4"/>
      <c r="H70" s="4"/>
      <c r="I70" s="4"/>
      <c r="J70" s="4"/>
      <c r="K70" s="4"/>
      <c r="L70" s="4"/>
      <c r="M70" s="4"/>
      <c r="N70" s="4"/>
      <c r="O70" s="4"/>
      <c r="P70" s="4"/>
      <c r="Q70" s="4"/>
      <c r="R70" s="4"/>
      <c r="T70" s="4"/>
      <c r="U70" s="4"/>
    </row>
    <row r="71" spans="1:21" ht="15">
      <c r="A71" s="4"/>
      <c r="B71" s="4"/>
      <c r="C71" s="4"/>
      <c r="D71" s="4"/>
      <c r="E71" s="4"/>
      <c r="F71" s="4"/>
      <c r="G71" s="4"/>
      <c r="H71" s="4"/>
      <c r="I71" s="4"/>
      <c r="J71" s="4"/>
      <c r="K71" s="4"/>
      <c r="L71" s="4"/>
      <c r="M71" s="4"/>
      <c r="N71" s="4"/>
      <c r="O71" s="4"/>
      <c r="P71" s="4"/>
      <c r="Q71" s="4"/>
      <c r="R71" s="4"/>
      <c r="T71" s="4"/>
      <c r="U71" s="4"/>
    </row>
    <row r="72" spans="1:21" ht="15">
      <c r="A72" s="4"/>
      <c r="B72" s="4"/>
      <c r="C72" s="4"/>
      <c r="D72" s="4"/>
      <c r="E72" s="4"/>
      <c r="F72" s="4"/>
      <c r="G72" s="4"/>
      <c r="H72" s="4"/>
      <c r="I72" s="4"/>
      <c r="J72" s="4"/>
      <c r="K72" s="4"/>
      <c r="L72" s="4"/>
      <c r="M72" s="4"/>
      <c r="N72" s="4"/>
      <c r="O72" s="4"/>
      <c r="P72" s="4"/>
      <c r="Q72" s="4"/>
      <c r="R72" s="4"/>
      <c r="T72" s="4"/>
      <c r="U72" s="4"/>
    </row>
    <row r="73" spans="2:26" s="3" customFormat="1" ht="15">
      <c r="B73" s="4"/>
      <c r="C73" s="4"/>
      <c r="D73" s="4"/>
      <c r="Y73" s="4"/>
      <c r="Z73" s="4"/>
    </row>
    <row r="74" spans="1:21" ht="15">
      <c r="A74" s="4"/>
      <c r="E74" s="4"/>
      <c r="F74" s="4"/>
      <c r="G74" s="4"/>
      <c r="H74" s="4"/>
      <c r="I74" s="4"/>
      <c r="J74" s="4"/>
      <c r="K74" s="4"/>
      <c r="L74" s="4"/>
      <c r="M74" s="4"/>
      <c r="N74" s="4"/>
      <c r="O74" s="4"/>
      <c r="P74" s="4"/>
      <c r="Q74" s="4"/>
      <c r="R74" s="4"/>
      <c r="T74" s="4"/>
      <c r="U74" s="4"/>
    </row>
    <row r="75" spans="1:21" ht="15">
      <c r="A75" s="4"/>
      <c r="B75" s="4"/>
      <c r="C75" s="4"/>
      <c r="D75" s="4"/>
      <c r="E75" s="4"/>
      <c r="F75" s="4"/>
      <c r="G75" s="4"/>
      <c r="H75" s="4"/>
      <c r="I75" s="4"/>
      <c r="J75" s="4"/>
      <c r="K75" s="4"/>
      <c r="L75" s="4"/>
      <c r="M75" s="4"/>
      <c r="N75" s="4"/>
      <c r="O75" s="4"/>
      <c r="P75" s="4"/>
      <c r="Q75" s="4"/>
      <c r="R75" s="4"/>
      <c r="T75" s="4"/>
      <c r="U75" s="4"/>
    </row>
    <row r="76" spans="1:21" ht="15">
      <c r="A76" s="4"/>
      <c r="B76" s="4"/>
      <c r="C76" s="4"/>
      <c r="D76" s="4"/>
      <c r="E76" s="4"/>
      <c r="F76" s="4"/>
      <c r="G76" s="4"/>
      <c r="H76" s="4"/>
      <c r="I76" s="4"/>
      <c r="J76" s="4"/>
      <c r="K76" s="4"/>
      <c r="L76" s="4"/>
      <c r="M76" s="4"/>
      <c r="N76" s="4"/>
      <c r="O76" s="4"/>
      <c r="P76" s="4"/>
      <c r="Q76" s="4"/>
      <c r="R76" s="4"/>
      <c r="T76" s="4"/>
      <c r="U76" s="4"/>
    </row>
    <row r="77" spans="1:26" ht="15">
      <c r="A77" s="4"/>
      <c r="B77" s="4"/>
      <c r="C77" s="4"/>
      <c r="D77" s="4"/>
      <c r="E77" s="4"/>
      <c r="F77" s="4"/>
      <c r="G77" s="4"/>
      <c r="H77" s="4"/>
      <c r="I77" s="4"/>
      <c r="J77" s="4"/>
      <c r="K77" s="4"/>
      <c r="L77" s="4"/>
      <c r="M77" s="4"/>
      <c r="N77" s="4"/>
      <c r="O77" s="4"/>
      <c r="P77" s="4"/>
      <c r="Q77" s="4"/>
      <c r="R77" s="4"/>
      <c r="T77" s="4"/>
      <c r="U77" s="4"/>
      <c r="Z77" s="3"/>
    </row>
    <row r="78" spans="1:25" ht="15">
      <c r="A78" s="4"/>
      <c r="B78" s="4"/>
      <c r="C78" s="4"/>
      <c r="D78" s="4"/>
      <c r="E78" s="4"/>
      <c r="F78" s="4"/>
      <c r="G78" s="4"/>
      <c r="H78" s="4"/>
      <c r="I78" s="4"/>
      <c r="J78" s="4"/>
      <c r="K78" s="4"/>
      <c r="L78" s="4"/>
      <c r="M78" s="4"/>
      <c r="N78" s="4"/>
      <c r="O78" s="4"/>
      <c r="P78" s="4"/>
      <c r="Q78" s="4"/>
      <c r="R78" s="4"/>
      <c r="T78" s="4"/>
      <c r="U78" s="4"/>
      <c r="Y78" s="3"/>
    </row>
    <row r="79" spans="1:21" ht="15">
      <c r="A79" s="4"/>
      <c r="B79" s="4"/>
      <c r="C79" s="4"/>
      <c r="D79" s="4"/>
      <c r="E79" s="4"/>
      <c r="F79" s="4"/>
      <c r="G79" s="4"/>
      <c r="H79" s="4"/>
      <c r="I79" s="4"/>
      <c r="J79" s="4"/>
      <c r="K79" s="4"/>
      <c r="L79" s="4"/>
      <c r="M79" s="4"/>
      <c r="N79" s="4"/>
      <c r="O79" s="4"/>
      <c r="P79" s="4"/>
      <c r="Q79" s="4"/>
      <c r="R79" s="4"/>
      <c r="T79" s="4"/>
      <c r="U79" s="4"/>
    </row>
    <row r="80" spans="1:21" ht="15">
      <c r="A80" s="4"/>
      <c r="B80" s="4"/>
      <c r="C80" s="4"/>
      <c r="D80" s="4"/>
      <c r="E80" s="4"/>
      <c r="F80" s="4"/>
      <c r="G80" s="4"/>
      <c r="H80" s="4"/>
      <c r="I80" s="4"/>
      <c r="J80" s="4"/>
      <c r="K80" s="4"/>
      <c r="L80" s="4"/>
      <c r="M80" s="4"/>
      <c r="N80" s="4"/>
      <c r="O80" s="4"/>
      <c r="P80" s="4"/>
      <c r="Q80" s="4"/>
      <c r="R80" s="4"/>
      <c r="T80" s="4"/>
      <c r="U80" s="4"/>
    </row>
    <row r="81" spans="1:21" ht="15">
      <c r="A81" s="4"/>
      <c r="B81" s="4"/>
      <c r="C81" s="4"/>
      <c r="D81" s="4"/>
      <c r="E81" s="4"/>
      <c r="F81" s="4"/>
      <c r="G81" s="4"/>
      <c r="H81" s="4"/>
      <c r="I81" s="4"/>
      <c r="J81" s="4"/>
      <c r="K81" s="4"/>
      <c r="L81" s="4"/>
      <c r="M81" s="4"/>
      <c r="N81" s="4"/>
      <c r="O81" s="4"/>
      <c r="P81" s="4"/>
      <c r="Q81" s="4"/>
      <c r="R81" s="4"/>
      <c r="T81" s="4"/>
      <c r="U81" s="4"/>
    </row>
    <row r="82" spans="1:21" ht="15">
      <c r="A82" s="4"/>
      <c r="B82" s="4"/>
      <c r="C82" s="4"/>
      <c r="D82" s="4"/>
      <c r="E82" s="4"/>
      <c r="F82" s="4"/>
      <c r="G82" s="4"/>
      <c r="H82" s="4"/>
      <c r="I82" s="4"/>
      <c r="J82" s="4"/>
      <c r="K82" s="4"/>
      <c r="L82" s="4"/>
      <c r="M82" s="4"/>
      <c r="N82" s="4"/>
      <c r="O82" s="4"/>
      <c r="P82" s="4"/>
      <c r="Q82" s="4"/>
      <c r="R82" s="4"/>
      <c r="T82" s="4"/>
      <c r="U82" s="4"/>
    </row>
    <row r="83" spans="1:21" ht="15">
      <c r="A83" s="4"/>
      <c r="B83" s="4"/>
      <c r="C83" s="4"/>
      <c r="D83" s="4"/>
      <c r="E83" s="4"/>
      <c r="F83" s="4"/>
      <c r="G83" s="4"/>
      <c r="H83" s="4"/>
      <c r="I83" s="4"/>
      <c r="J83" s="4"/>
      <c r="K83" s="4"/>
      <c r="L83" s="4"/>
      <c r="M83" s="4"/>
      <c r="N83" s="4"/>
      <c r="O83" s="4"/>
      <c r="P83" s="4"/>
      <c r="Q83" s="4"/>
      <c r="R83" s="4"/>
      <c r="T83" s="4"/>
      <c r="U83" s="4"/>
    </row>
    <row r="84" spans="1:21" ht="15">
      <c r="A84" s="4"/>
      <c r="B84" s="4"/>
      <c r="C84" s="4"/>
      <c r="D84" s="4"/>
      <c r="E84" s="4"/>
      <c r="F84" s="4"/>
      <c r="G84" s="4"/>
      <c r="H84" s="4"/>
      <c r="I84" s="4"/>
      <c r="J84" s="4"/>
      <c r="K84" s="4"/>
      <c r="L84" s="4"/>
      <c r="M84" s="4"/>
      <c r="N84" s="4"/>
      <c r="O84" s="4"/>
      <c r="P84" s="4"/>
      <c r="Q84" s="4"/>
      <c r="R84" s="4"/>
      <c r="T84" s="4"/>
      <c r="U84" s="4"/>
    </row>
    <row r="85" spans="1:21" ht="15">
      <c r="A85" s="4"/>
      <c r="B85" s="4"/>
      <c r="C85" s="4"/>
      <c r="D85" s="4"/>
      <c r="E85" s="4"/>
      <c r="F85" s="4"/>
      <c r="G85" s="4"/>
      <c r="H85" s="4"/>
      <c r="I85" s="4"/>
      <c r="J85" s="4"/>
      <c r="K85" s="4"/>
      <c r="L85" s="4"/>
      <c r="M85" s="4"/>
      <c r="N85" s="4"/>
      <c r="O85" s="4"/>
      <c r="P85" s="4"/>
      <c r="Q85" s="4"/>
      <c r="R85" s="4"/>
      <c r="T85" s="4"/>
      <c r="U85" s="4"/>
    </row>
    <row r="86" spans="2:4" ht="15">
      <c r="B86" s="4"/>
      <c r="C86" s="4"/>
      <c r="D86" s="4"/>
    </row>
  </sheetData>
  <sheetProtection/>
  <mergeCells count="6">
    <mergeCell ref="P1:Q2"/>
    <mergeCell ref="F1:G2"/>
    <mergeCell ref="L1:M2"/>
    <mergeCell ref="N1:O2"/>
    <mergeCell ref="H1:I2"/>
    <mergeCell ref="J1:K2"/>
  </mergeCells>
  <printOptions horizontalCentered="1"/>
  <pageMargins left="0.7" right="0.7" top="0.75" bottom="0.75" header="0.3" footer="0.3"/>
  <pageSetup fitToHeight="1" fitToWidth="1" horizontalDpi="600" verticalDpi="600" orientation="portrait" scale="74" r:id="rId1"/>
  <headerFooter>
    <oddHeader>&amp;C&amp;"Arial,Bold"&amp;12 2018 ALCAN 5000
Day 7</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M61"/>
  <sheetViews>
    <sheetView zoomScale="84" zoomScaleNormal="84"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2.75"/>
  <cols>
    <col min="1" max="1" width="6.57421875" style="3" customWidth="1"/>
    <col min="2" max="2" width="19.140625" style="3" bestFit="1" customWidth="1"/>
    <col min="3" max="3" width="23.8515625" style="3" bestFit="1" customWidth="1"/>
    <col min="4" max="4" width="20.140625" style="3" hidden="1" customWidth="1"/>
    <col min="5" max="5" width="13.8515625" style="3" customWidth="1"/>
    <col min="6" max="6" width="10.421875" style="45" bestFit="1" customWidth="1"/>
    <col min="7" max="7" width="10.421875" style="3" bestFit="1" customWidth="1"/>
    <col min="8" max="8" width="10.421875" style="3" customWidth="1"/>
    <col min="9" max="9" width="10.00390625" style="45" bestFit="1" customWidth="1"/>
    <col min="10" max="12" width="10.421875" style="3" customWidth="1"/>
    <col min="13" max="13" width="11.7109375" style="3" bestFit="1" customWidth="1"/>
    <col min="14" max="14" width="10.57421875" style="10" customWidth="1"/>
    <col min="15" max="15" width="34.140625" style="3" bestFit="1" customWidth="1"/>
    <col min="16" max="16" width="4.7109375" style="3" bestFit="1" customWidth="1"/>
    <col min="17" max="17" width="3.8515625" style="3" bestFit="1" customWidth="1"/>
    <col min="18" max="18" width="4.7109375" style="3" customWidth="1"/>
    <col min="19" max="19" width="3.8515625" style="3" bestFit="1" customWidth="1"/>
    <col min="20" max="20" width="4.7109375" style="3" customWidth="1"/>
    <col min="21" max="21" width="5.7109375" style="3" bestFit="1" customWidth="1"/>
    <col min="22" max="22" width="4.7109375" style="3" customWidth="1"/>
    <col min="23" max="23" width="3.8515625" style="3" bestFit="1" customWidth="1"/>
    <col min="24" max="24" width="4.7109375" style="3" customWidth="1"/>
    <col min="25" max="25" width="3.8515625" style="3" bestFit="1" customWidth="1"/>
    <col min="26" max="26" width="4.7109375" style="3" customWidth="1"/>
    <col min="27" max="27" width="3.8515625" style="3" bestFit="1" customWidth="1"/>
    <col min="28" max="28" width="4.7109375" style="3" customWidth="1"/>
    <col min="29" max="29" width="6.140625" style="3" customWidth="1"/>
    <col min="30" max="30" width="4.7109375" style="3" bestFit="1" customWidth="1"/>
    <col min="31" max="31" width="5.57421875" style="3" customWidth="1"/>
    <col min="32" max="32" width="4.7109375" style="3" bestFit="1" customWidth="1"/>
    <col min="33" max="33" width="4.8515625" style="3" customWidth="1"/>
    <col min="34" max="34" width="4.7109375" style="3" customWidth="1"/>
    <col min="35" max="35" width="3.8515625" style="3" bestFit="1" customWidth="1"/>
    <col min="36" max="36" width="4.7109375" style="3" customWidth="1"/>
    <col min="37" max="37" width="3.8515625" style="3" bestFit="1" customWidth="1"/>
    <col min="38" max="38" width="4.7109375" style="3" bestFit="1" customWidth="1"/>
    <col min="39" max="39" width="8.7109375" style="3" bestFit="1" customWidth="1"/>
    <col min="40" max="40" width="10.7109375" style="4" bestFit="1" customWidth="1"/>
    <col min="41" max="41" width="10.8515625" style="4" bestFit="1" customWidth="1"/>
    <col min="42" max="43" width="5.140625" style="4" customWidth="1"/>
    <col min="44" max="16384" width="9.140625" style="4" customWidth="1"/>
  </cols>
  <sheetData>
    <row r="1" spans="1:39" ht="18.75">
      <c r="A1" s="53"/>
      <c r="B1" s="100"/>
      <c r="C1" s="101"/>
      <c r="D1" s="101"/>
      <c r="E1" s="101"/>
      <c r="F1" s="194" t="s">
        <v>16</v>
      </c>
      <c r="G1" s="195" t="s">
        <v>16</v>
      </c>
      <c r="H1" s="195" t="s">
        <v>16</v>
      </c>
      <c r="I1" s="194" t="s">
        <v>16</v>
      </c>
      <c r="J1" s="195" t="s">
        <v>16</v>
      </c>
      <c r="K1" s="195" t="s">
        <v>16</v>
      </c>
      <c r="L1" s="195" t="s">
        <v>16</v>
      </c>
      <c r="M1" s="196" t="s">
        <v>1</v>
      </c>
      <c r="N1" s="105" t="s">
        <v>8</v>
      </c>
      <c r="O1" s="4"/>
      <c r="P1" s="4"/>
      <c r="Q1" s="4"/>
      <c r="R1" s="4"/>
      <c r="S1" s="4"/>
      <c r="T1" s="4"/>
      <c r="U1" s="4"/>
      <c r="V1" s="4"/>
      <c r="W1" s="4"/>
      <c r="X1" s="4"/>
      <c r="Y1" s="4"/>
      <c r="Z1" s="4"/>
      <c r="AA1" s="4"/>
      <c r="AB1" s="4"/>
      <c r="AC1" s="4"/>
      <c r="AD1" s="4"/>
      <c r="AE1" s="4"/>
      <c r="AF1" s="4"/>
      <c r="AG1" s="4"/>
      <c r="AH1" s="4"/>
      <c r="AI1" s="4"/>
      <c r="AJ1" s="4"/>
      <c r="AK1" s="4"/>
      <c r="AL1" s="4"/>
      <c r="AM1" s="4"/>
    </row>
    <row r="2" spans="1:14" s="3" customFormat="1" ht="19.5" thickBot="1">
      <c r="A2" s="152" t="s">
        <v>9</v>
      </c>
      <c r="B2" s="314" t="s">
        <v>5</v>
      </c>
      <c r="C2" s="153" t="s">
        <v>285</v>
      </c>
      <c r="D2" s="153" t="s">
        <v>6</v>
      </c>
      <c r="E2" s="153" t="s">
        <v>7</v>
      </c>
      <c r="F2" s="315" t="s">
        <v>18</v>
      </c>
      <c r="G2" s="316" t="s">
        <v>47</v>
      </c>
      <c r="H2" s="316" t="s">
        <v>167</v>
      </c>
      <c r="I2" s="315" t="s">
        <v>168</v>
      </c>
      <c r="J2" s="316" t="s">
        <v>181</v>
      </c>
      <c r="K2" s="316" t="s">
        <v>35</v>
      </c>
      <c r="L2" s="316" t="s">
        <v>48</v>
      </c>
      <c r="M2" s="317" t="s">
        <v>194</v>
      </c>
      <c r="N2" s="318" t="s">
        <v>4</v>
      </c>
    </row>
    <row r="3" spans="1:39" ht="18.75">
      <c r="A3" s="273">
        <f>Entry!A3</f>
        <v>2</v>
      </c>
      <c r="B3" s="203" t="str">
        <f>Entry!B3</f>
        <v>McKinnon</v>
      </c>
      <c r="C3" s="203" t="str">
        <f>Entry!C3</f>
        <v>Putnam/Schneider</v>
      </c>
      <c r="D3" s="203" t="e">
        <f>'Class info'!#REF!</f>
        <v>#REF!</v>
      </c>
      <c r="E3" s="204"/>
      <c r="F3" s="319">
        <f>'Day 1'!AQ5</f>
        <v>5</v>
      </c>
      <c r="G3" s="319">
        <f>'Day 2'!AB5</f>
        <v>6</v>
      </c>
      <c r="H3" s="319">
        <f>'Day 3'!AB5</f>
        <v>10</v>
      </c>
      <c r="I3" s="319">
        <f>'Day 4'!R5</f>
        <v>1</v>
      </c>
      <c r="J3" s="319">
        <f>'Day 5'!R5</f>
        <v>5</v>
      </c>
      <c r="K3" s="319">
        <f>'Day 6'!X4</f>
        <v>40</v>
      </c>
      <c r="L3" s="319">
        <f>'Day 7'!R4</f>
        <v>4</v>
      </c>
      <c r="M3" s="320">
        <f>F3+G3+H3+I3+J3+K3+L3</f>
        <v>71</v>
      </c>
      <c r="N3" s="197">
        <f aca="true" t="shared" si="0" ref="N3:N46">RANK(M3,$M$3:$M$55,1)</f>
        <v>1</v>
      </c>
      <c r="O3" s="4"/>
      <c r="P3" s="4"/>
      <c r="Q3" s="4"/>
      <c r="R3" s="4"/>
      <c r="S3" s="4"/>
      <c r="T3" s="4"/>
      <c r="U3" s="4"/>
      <c r="V3" s="4"/>
      <c r="W3" s="4"/>
      <c r="X3" s="4"/>
      <c r="Y3" s="4"/>
      <c r="Z3" s="4"/>
      <c r="AA3" s="4"/>
      <c r="AB3" s="4"/>
      <c r="AC3" s="4"/>
      <c r="AD3" s="4"/>
      <c r="AE3" s="4"/>
      <c r="AF3" s="4"/>
      <c r="AG3" s="4"/>
      <c r="AH3" s="4"/>
      <c r="AI3" s="4"/>
      <c r="AJ3" s="4"/>
      <c r="AK3" s="4"/>
      <c r="AL3" s="4"/>
      <c r="AM3" s="4"/>
    </row>
    <row r="4" spans="1:39" ht="18.75">
      <c r="A4" s="298">
        <f>Entry!A4</f>
        <v>3</v>
      </c>
      <c r="B4" s="103" t="str">
        <f>Entry!B4</f>
        <v>Adams</v>
      </c>
      <c r="C4" s="103" t="str">
        <f>Entry!C4</f>
        <v>Bonaime</v>
      </c>
      <c r="D4" s="103" t="e">
        <f>'Class info'!#REF!</f>
        <v>#REF!</v>
      </c>
      <c r="E4" s="201"/>
      <c r="F4" s="321">
        <f>'Day 1'!AQ6</f>
        <v>145</v>
      </c>
      <c r="G4" s="321">
        <f>'Day 2'!AB6</f>
        <v>26</v>
      </c>
      <c r="H4" s="321">
        <f>'Day 3'!AB6</f>
        <v>73</v>
      </c>
      <c r="I4" s="321">
        <f>'Day 4'!R6</f>
        <v>63</v>
      </c>
      <c r="J4" s="321">
        <f>'Day 5'!R6</f>
        <v>200</v>
      </c>
      <c r="K4" s="321">
        <f>'Day 6'!X5</f>
        <v>47</v>
      </c>
      <c r="L4" s="321">
        <f>'Day 7'!R5</f>
        <v>50</v>
      </c>
      <c r="M4" s="322">
        <f aca="true" t="shared" si="1" ref="M4:M46">F4+G4+H4+I4+J4+K4+L4</f>
        <v>604</v>
      </c>
      <c r="N4" s="106">
        <f t="shared" si="0"/>
        <v>23</v>
      </c>
      <c r="O4" s="4"/>
      <c r="P4" s="4"/>
      <c r="Q4" s="4"/>
      <c r="R4" s="4"/>
      <c r="S4" s="4"/>
      <c r="T4" s="4"/>
      <c r="U4" s="4"/>
      <c r="V4" s="4"/>
      <c r="W4" s="4"/>
      <c r="X4" s="4"/>
      <c r="Y4" s="4"/>
      <c r="Z4" s="4"/>
      <c r="AA4" s="4"/>
      <c r="AB4" s="4"/>
      <c r="AC4" s="4"/>
      <c r="AD4" s="4"/>
      <c r="AE4" s="4"/>
      <c r="AF4" s="4"/>
      <c r="AG4" s="4"/>
      <c r="AH4" s="4"/>
      <c r="AI4" s="4"/>
      <c r="AJ4" s="4"/>
      <c r="AK4" s="4"/>
      <c r="AL4" s="4"/>
      <c r="AM4" s="4"/>
    </row>
    <row r="5" spans="1:39" ht="18.75">
      <c r="A5" s="298">
        <f>Entry!A5</f>
        <v>4</v>
      </c>
      <c r="B5" s="103" t="str">
        <f>Entry!B5</f>
        <v>Wade</v>
      </c>
      <c r="C5" s="103" t="str">
        <f>Entry!C5</f>
        <v>Moghaddam</v>
      </c>
      <c r="D5" s="103" t="e">
        <f>'Class info'!#REF!</f>
        <v>#REF!</v>
      </c>
      <c r="E5" s="201"/>
      <c r="F5" s="321">
        <f>'Day 1'!AQ7</f>
        <v>340</v>
      </c>
      <c r="G5" s="321">
        <f>'Day 2'!AB7</f>
        <v>43</v>
      </c>
      <c r="H5" s="321">
        <f>'Day 3'!AB7</f>
        <v>86</v>
      </c>
      <c r="I5" s="321">
        <f>'Day 4'!R7</f>
        <v>-15</v>
      </c>
      <c r="J5" s="321">
        <f>'Day 5'!R7</f>
        <v>58</v>
      </c>
      <c r="K5" s="321">
        <f>'Day 6'!X6</f>
        <v>53</v>
      </c>
      <c r="L5" s="321">
        <f>'Day 7'!R6</f>
        <v>113</v>
      </c>
      <c r="M5" s="322">
        <f t="shared" si="1"/>
        <v>678</v>
      </c>
      <c r="N5" s="106">
        <f t="shared" si="0"/>
        <v>26</v>
      </c>
      <c r="O5" s="4"/>
      <c r="P5" s="4"/>
      <c r="Q5" s="4"/>
      <c r="R5" s="4"/>
      <c r="S5" s="4"/>
      <c r="T5" s="4"/>
      <c r="U5" s="4"/>
      <c r="V5" s="4"/>
      <c r="W5" s="4"/>
      <c r="X5" s="4"/>
      <c r="Y5" s="4"/>
      <c r="Z5" s="4"/>
      <c r="AA5" s="4"/>
      <c r="AB5" s="4"/>
      <c r="AC5" s="4"/>
      <c r="AD5" s="4"/>
      <c r="AE5" s="4"/>
      <c r="AF5" s="4"/>
      <c r="AG5" s="4"/>
      <c r="AH5" s="4"/>
      <c r="AI5" s="4"/>
      <c r="AJ5" s="4"/>
      <c r="AK5" s="4"/>
      <c r="AL5" s="4"/>
      <c r="AM5" s="4"/>
    </row>
    <row r="6" spans="1:39" ht="18.75">
      <c r="A6" s="298">
        <f>Entry!A6</f>
        <v>5</v>
      </c>
      <c r="B6" s="103" t="str">
        <f>Entry!B6</f>
        <v>Cole</v>
      </c>
      <c r="C6" s="103" t="str">
        <f>Entry!C6</f>
        <v>Corbett</v>
      </c>
      <c r="D6" s="103" t="e">
        <f>'Class info'!#REF!</f>
        <v>#REF!</v>
      </c>
      <c r="E6" s="201"/>
      <c r="F6" s="321">
        <f>'Day 1'!AQ8</f>
        <v>145</v>
      </c>
      <c r="G6" s="321">
        <f>'Day 2'!AB8</f>
        <v>31</v>
      </c>
      <c r="H6" s="321">
        <f>'Day 3'!AB8</f>
        <v>83</v>
      </c>
      <c r="I6" s="321">
        <f>'Day 4'!R8</f>
        <v>7</v>
      </c>
      <c r="J6" s="321">
        <f>'Day 5'!R8</f>
        <v>10</v>
      </c>
      <c r="K6" s="321">
        <f>'Day 6'!X7</f>
        <v>41</v>
      </c>
      <c r="L6" s="321">
        <f>'Day 7'!R7</f>
        <v>92</v>
      </c>
      <c r="M6" s="322">
        <f t="shared" si="1"/>
        <v>409</v>
      </c>
      <c r="N6" s="106">
        <f t="shared" si="0"/>
        <v>11</v>
      </c>
      <c r="O6" s="4"/>
      <c r="P6" s="4"/>
      <c r="Q6" s="4"/>
      <c r="R6" s="4"/>
      <c r="S6" s="4"/>
      <c r="T6" s="4"/>
      <c r="U6" s="4"/>
      <c r="V6" s="4"/>
      <c r="W6" s="4"/>
      <c r="X6" s="4"/>
      <c r="Y6" s="4"/>
      <c r="Z6" s="4"/>
      <c r="AA6" s="4"/>
      <c r="AB6" s="4"/>
      <c r="AC6" s="4"/>
      <c r="AD6" s="4"/>
      <c r="AE6" s="4"/>
      <c r="AF6" s="4"/>
      <c r="AG6" s="4"/>
      <c r="AH6" s="4"/>
      <c r="AI6" s="4"/>
      <c r="AJ6" s="4"/>
      <c r="AK6" s="4"/>
      <c r="AL6" s="4"/>
      <c r="AM6" s="4"/>
    </row>
    <row r="7" spans="1:39" ht="18.75">
      <c r="A7" s="298">
        <f>Entry!A7</f>
        <v>6</v>
      </c>
      <c r="B7" s="103" t="str">
        <f>Entry!B7</f>
        <v>Blackie</v>
      </c>
      <c r="C7" s="103" t="str">
        <f>Entry!C7</f>
        <v>Blackie</v>
      </c>
      <c r="D7" s="103" t="e">
        <f>'Class info'!#REF!</f>
        <v>#REF!</v>
      </c>
      <c r="E7" s="201"/>
      <c r="F7" s="321">
        <f>'Day 1'!AQ9</f>
        <v>256</v>
      </c>
      <c r="G7" s="321">
        <f>'Day 2'!AB9</f>
        <v>129</v>
      </c>
      <c r="H7" s="321">
        <f>'Day 3'!AB9</f>
        <v>144</v>
      </c>
      <c r="I7" s="321">
        <f>'Day 4'!R9</f>
        <v>31</v>
      </c>
      <c r="J7" s="321">
        <f>'Day 5'!R9</f>
        <v>30</v>
      </c>
      <c r="K7" s="321">
        <f>'Day 6'!X8</f>
        <v>149</v>
      </c>
      <c r="L7" s="321">
        <f>'Day 7'!R8</f>
        <v>49</v>
      </c>
      <c r="M7" s="322">
        <f t="shared" si="1"/>
        <v>788</v>
      </c>
      <c r="N7" s="106">
        <f t="shared" si="0"/>
        <v>29</v>
      </c>
      <c r="O7" s="4"/>
      <c r="P7" s="4"/>
      <c r="Q7" s="4"/>
      <c r="R7" s="4"/>
      <c r="S7" s="4"/>
      <c r="T7" s="4"/>
      <c r="U7" s="4"/>
      <c r="V7" s="4"/>
      <c r="W7" s="4"/>
      <c r="X7" s="4"/>
      <c r="Y7" s="4"/>
      <c r="Z7" s="4"/>
      <c r="AA7" s="4"/>
      <c r="AB7" s="4"/>
      <c r="AC7" s="4"/>
      <c r="AD7" s="4"/>
      <c r="AE7" s="4"/>
      <c r="AF7" s="4"/>
      <c r="AG7" s="4"/>
      <c r="AH7" s="4"/>
      <c r="AI7" s="4"/>
      <c r="AJ7" s="4"/>
      <c r="AK7" s="4"/>
      <c r="AL7" s="4"/>
      <c r="AM7" s="4"/>
    </row>
    <row r="8" spans="1:39" ht="18.75">
      <c r="A8" s="298">
        <f>Entry!A8</f>
        <v>7</v>
      </c>
      <c r="B8" s="103" t="str">
        <f>Entry!B8</f>
        <v>Hines</v>
      </c>
      <c r="C8" s="103" t="str">
        <f>Entry!C8</f>
        <v>Zimmerman</v>
      </c>
      <c r="D8" s="103" t="e">
        <f>'Class info'!#REF!</f>
        <v>#REF!</v>
      </c>
      <c r="E8" s="201"/>
      <c r="F8" s="321">
        <f>'Day 1'!AQ10</f>
        <v>160</v>
      </c>
      <c r="G8" s="321">
        <f>'Day 2'!AB10</f>
        <v>35</v>
      </c>
      <c r="H8" s="321">
        <f>'Day 3'!AB10</f>
        <v>21</v>
      </c>
      <c r="I8" s="321">
        <f>'Day 4'!R10</f>
        <v>67</v>
      </c>
      <c r="J8" s="321">
        <f>'Day 5'!R10</f>
        <v>19</v>
      </c>
      <c r="K8" s="321">
        <f>'Day 6'!X9</f>
        <v>39</v>
      </c>
      <c r="L8" s="321">
        <f>'Day 7'!R9</f>
        <v>94</v>
      </c>
      <c r="M8" s="322">
        <f t="shared" si="1"/>
        <v>435</v>
      </c>
      <c r="N8" s="106">
        <f t="shared" si="0"/>
        <v>12</v>
      </c>
      <c r="O8" s="4"/>
      <c r="P8" s="4"/>
      <c r="Q8" s="4"/>
      <c r="R8" s="4"/>
      <c r="S8" s="4"/>
      <c r="T8" s="4"/>
      <c r="U8" s="4"/>
      <c r="V8" s="4"/>
      <c r="W8" s="4"/>
      <c r="X8" s="4"/>
      <c r="Y8" s="4"/>
      <c r="Z8" s="4"/>
      <c r="AA8" s="4"/>
      <c r="AB8" s="4"/>
      <c r="AC8" s="4"/>
      <c r="AD8" s="4"/>
      <c r="AE8" s="4"/>
      <c r="AF8" s="4"/>
      <c r="AG8" s="4"/>
      <c r="AH8" s="4"/>
      <c r="AI8" s="4"/>
      <c r="AJ8" s="4"/>
      <c r="AK8" s="4"/>
      <c r="AL8" s="4"/>
      <c r="AM8" s="4"/>
    </row>
    <row r="9" spans="1:39" ht="18.75">
      <c r="A9" s="298">
        <f>Entry!A9</f>
        <v>8</v>
      </c>
      <c r="B9" s="103" t="str">
        <f>Entry!B9</f>
        <v>Cramer</v>
      </c>
      <c r="C9" s="103" t="str">
        <f>Entry!C9</f>
        <v>Cramer/Handow</v>
      </c>
      <c r="D9" s="103" t="e">
        <f>'Class info'!#REF!</f>
        <v>#REF!</v>
      </c>
      <c r="E9" s="201"/>
      <c r="F9" s="321">
        <f>'Day 1'!AQ11</f>
        <v>1</v>
      </c>
      <c r="G9" s="321">
        <f>'Day 2'!AB11</f>
        <v>18</v>
      </c>
      <c r="H9" s="321">
        <f>'Day 3'!AB11</f>
        <v>13</v>
      </c>
      <c r="I9" s="321">
        <f>'Day 4'!R11</f>
        <v>29</v>
      </c>
      <c r="J9" s="321">
        <f>'Day 5'!R11</f>
        <v>20</v>
      </c>
      <c r="K9" s="321">
        <f>'Day 6'!X10</f>
        <v>29</v>
      </c>
      <c r="L9" s="321">
        <f>'Day 7'!R10</f>
        <v>34</v>
      </c>
      <c r="M9" s="322">
        <f t="shared" si="1"/>
        <v>144</v>
      </c>
      <c r="N9" s="106">
        <f t="shared" si="0"/>
        <v>2</v>
      </c>
      <c r="O9" s="4"/>
      <c r="P9" s="4"/>
      <c r="Q9" s="4"/>
      <c r="R9" s="4"/>
      <c r="S9" s="4"/>
      <c r="T9" s="4"/>
      <c r="U9" s="4"/>
      <c r="V9" s="4"/>
      <c r="W9" s="4"/>
      <c r="X9" s="4"/>
      <c r="Y9" s="4"/>
      <c r="Z9" s="4"/>
      <c r="AA9" s="4"/>
      <c r="AB9" s="4"/>
      <c r="AC9" s="4"/>
      <c r="AD9" s="4"/>
      <c r="AE9" s="4"/>
      <c r="AF9" s="4"/>
      <c r="AG9" s="4"/>
      <c r="AH9" s="4"/>
      <c r="AI9" s="4"/>
      <c r="AJ9" s="4"/>
      <c r="AK9" s="4"/>
      <c r="AL9" s="4"/>
      <c r="AM9" s="4"/>
    </row>
    <row r="10" spans="1:39" ht="18.75">
      <c r="A10" s="298">
        <f>Entry!A10</f>
        <v>9</v>
      </c>
      <c r="B10" s="103" t="str">
        <f>Entry!B10</f>
        <v>Riddell</v>
      </c>
      <c r="C10" s="103" t="str">
        <f>Entry!C10</f>
        <v>Riddell</v>
      </c>
      <c r="D10" s="103" t="e">
        <f>'Class info'!#REF!</f>
        <v>#REF!</v>
      </c>
      <c r="E10" s="201"/>
      <c r="F10" s="321">
        <f>'Day 1'!AQ12</f>
        <v>57</v>
      </c>
      <c r="G10" s="321">
        <f>'Day 2'!AB12</f>
        <v>38</v>
      </c>
      <c r="H10" s="321">
        <f>'Day 3'!AB12</f>
        <v>19</v>
      </c>
      <c r="I10" s="321">
        <f>'Day 4'!R12</f>
        <v>2</v>
      </c>
      <c r="J10" s="321">
        <f>'Day 5'!R12</f>
        <v>39</v>
      </c>
      <c r="K10" s="321">
        <f>'Day 6'!X11</f>
        <v>101</v>
      </c>
      <c r="L10" s="321">
        <f>'Day 7'!R11</f>
        <v>87</v>
      </c>
      <c r="M10" s="322">
        <f t="shared" si="1"/>
        <v>343</v>
      </c>
      <c r="N10" s="106">
        <f t="shared" si="0"/>
        <v>9</v>
      </c>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18.75">
      <c r="A11" s="298">
        <f>Entry!A11</f>
        <v>10</v>
      </c>
      <c r="B11" s="103" t="str">
        <f>Entry!B11</f>
        <v>Hayslip</v>
      </c>
      <c r="C11" s="103" t="str">
        <f>Entry!C11</f>
        <v>Kriesen</v>
      </c>
      <c r="D11" s="103" t="e">
        <f>'Class info'!#REF!</f>
        <v>#REF!</v>
      </c>
      <c r="E11" s="201" t="s">
        <v>17</v>
      </c>
      <c r="F11" s="321">
        <f>'Day 1'!AQ13</f>
        <v>112</v>
      </c>
      <c r="G11" s="321">
        <f>'Day 2'!AB13</f>
        <v>25</v>
      </c>
      <c r="H11" s="321">
        <f>'Day 3'!AB13</f>
        <v>39</v>
      </c>
      <c r="I11" s="321">
        <f>'Day 4'!R13</f>
        <v>-13</v>
      </c>
      <c r="J11" s="321">
        <f>'Day 5'!R13</f>
        <v>21</v>
      </c>
      <c r="K11" s="321">
        <f>'Day 6'!X12</f>
        <v>58</v>
      </c>
      <c r="L11" s="321">
        <f>'Day 7'!R12</f>
        <v>10</v>
      </c>
      <c r="M11" s="322">
        <f t="shared" si="1"/>
        <v>252</v>
      </c>
      <c r="N11" s="106">
        <f t="shared" si="0"/>
        <v>6</v>
      </c>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18.75">
      <c r="A12" s="298">
        <f>Entry!A12</f>
        <v>11</v>
      </c>
      <c r="B12" s="103" t="str">
        <f>Entry!B12</f>
        <v>Pyck</v>
      </c>
      <c r="C12" s="103" t="str">
        <f>Entry!C12</f>
        <v>Nelson</v>
      </c>
      <c r="D12" s="103" t="e">
        <f>'Class info'!#REF!</f>
        <v>#REF!</v>
      </c>
      <c r="E12" s="201"/>
      <c r="F12" s="321">
        <f>'Day 1'!AQ14</f>
        <v>139</v>
      </c>
      <c r="G12" s="321">
        <f>'Day 2'!AB14</f>
        <v>112</v>
      </c>
      <c r="H12" s="321">
        <f>'Day 3'!AB14</f>
        <v>33</v>
      </c>
      <c r="I12" s="321">
        <f>'Day 4'!R14</f>
        <v>9</v>
      </c>
      <c r="J12" s="321">
        <f>'Day 5'!R14</f>
        <v>75</v>
      </c>
      <c r="K12" s="321">
        <f>'Day 6'!X13</f>
        <v>126</v>
      </c>
      <c r="L12" s="321">
        <f>'Day 7'!R13</f>
        <v>56</v>
      </c>
      <c r="M12" s="322">
        <f t="shared" si="1"/>
        <v>550</v>
      </c>
      <c r="N12" s="106">
        <f t="shared" si="0"/>
        <v>20</v>
      </c>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8.75">
      <c r="A13" s="298">
        <f>Entry!A13</f>
        <v>12</v>
      </c>
      <c r="B13" s="103" t="str">
        <f>Entry!B13</f>
        <v>Cairns</v>
      </c>
      <c r="C13" s="103" t="str">
        <f>Entry!C13</f>
        <v>Cairns</v>
      </c>
      <c r="D13" s="103" t="e">
        <f>'Class info'!#REF!</f>
        <v>#REF!</v>
      </c>
      <c r="E13" s="201"/>
      <c r="F13" s="321">
        <f>'Day 1'!AQ15</f>
        <v>124</v>
      </c>
      <c r="G13" s="321">
        <f>'Day 2'!AB15</f>
        <v>77</v>
      </c>
      <c r="H13" s="321">
        <f>'Day 3'!AB15</f>
        <v>32</v>
      </c>
      <c r="I13" s="321">
        <f>'Day 4'!R15</f>
        <v>-15</v>
      </c>
      <c r="J13" s="321">
        <f>'Day 5'!R15</f>
        <v>55</v>
      </c>
      <c r="K13" s="321">
        <f>'Day 6'!X14</f>
        <v>79</v>
      </c>
      <c r="L13" s="321">
        <f>'Day 7'!R14</f>
        <v>15</v>
      </c>
      <c r="M13" s="322">
        <f t="shared" si="1"/>
        <v>367</v>
      </c>
      <c r="N13" s="106">
        <f t="shared" si="0"/>
        <v>10</v>
      </c>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14" s="3" customFormat="1" ht="18.75">
      <c r="A14" s="298">
        <f>Entry!A14</f>
        <v>13</v>
      </c>
      <c r="B14" s="103" t="str">
        <f>Entry!B14</f>
        <v>Cook</v>
      </c>
      <c r="C14" s="103" t="str">
        <f>Entry!C14</f>
        <v>Cook</v>
      </c>
      <c r="D14" s="103" t="e">
        <f>'Class info'!#REF!</f>
        <v>#REF!</v>
      </c>
      <c r="E14" s="201"/>
      <c r="F14" s="321">
        <f>'Day 1'!AQ16</f>
        <v>170</v>
      </c>
      <c r="G14" s="321">
        <f>'Day 2'!AB16</f>
        <v>145</v>
      </c>
      <c r="H14" s="321">
        <f>'Day 3'!AB16</f>
        <v>76</v>
      </c>
      <c r="I14" s="321">
        <f>'Day 4'!R16</f>
        <v>34</v>
      </c>
      <c r="J14" s="321">
        <f>'Day 5'!R16</f>
        <v>37</v>
      </c>
      <c r="K14" s="321">
        <f>'Day 6'!X15</f>
        <v>84</v>
      </c>
      <c r="L14" s="321">
        <f>'Day 7'!R15</f>
        <v>65</v>
      </c>
      <c r="M14" s="322">
        <f t="shared" si="1"/>
        <v>611</v>
      </c>
      <c r="N14" s="106">
        <f t="shared" si="0"/>
        <v>24</v>
      </c>
    </row>
    <row r="15" spans="1:39" ht="18.75">
      <c r="A15" s="298">
        <f>Entry!A15</f>
        <v>14</v>
      </c>
      <c r="B15" s="103" t="str">
        <f>Entry!B15</f>
        <v>Holdaway</v>
      </c>
      <c r="C15" s="103" t="str">
        <f>Entry!C15</f>
        <v>Holdaway</v>
      </c>
      <c r="D15" s="103" t="e">
        <f>'Class info'!#REF!</f>
        <v>#REF!</v>
      </c>
      <c r="E15" s="201"/>
      <c r="F15" s="321">
        <f>'Day 1'!AQ17</f>
        <v>284</v>
      </c>
      <c r="G15" s="321">
        <f>'Day 2'!AB17</f>
        <v>200</v>
      </c>
      <c r="H15" s="321">
        <f>'Day 3'!AB17</f>
        <v>200</v>
      </c>
      <c r="I15" s="321">
        <f>'Day 4'!R17</f>
        <v>121</v>
      </c>
      <c r="J15" s="321">
        <f>'Day 5'!R17</f>
        <v>104</v>
      </c>
      <c r="K15" s="321">
        <f>'Day 6'!X16</f>
        <v>81</v>
      </c>
      <c r="L15" s="321">
        <f>'Day 7'!R16</f>
        <v>122</v>
      </c>
      <c r="M15" s="322">
        <f t="shared" si="1"/>
        <v>1112</v>
      </c>
      <c r="N15" s="106">
        <f t="shared" si="0"/>
        <v>42</v>
      </c>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8.75">
      <c r="A16" s="298">
        <f>Entry!A17</f>
        <v>16</v>
      </c>
      <c r="B16" s="103" t="str">
        <f>Entry!B17</f>
        <v>Friend</v>
      </c>
      <c r="C16" s="103" t="str">
        <f>Entry!C17</f>
        <v>Thomas</v>
      </c>
      <c r="D16" s="103" t="e">
        <f>'Class info'!#REF!</f>
        <v>#REF!</v>
      </c>
      <c r="E16" s="201"/>
      <c r="F16" s="321">
        <f>'Day 1'!AQ19</f>
        <v>82</v>
      </c>
      <c r="G16" s="321">
        <f>'Day 2'!AB19</f>
        <v>37</v>
      </c>
      <c r="H16" s="321">
        <f>'Day 3'!AB19</f>
        <v>200</v>
      </c>
      <c r="I16" s="321">
        <f>'Day 4'!R19</f>
        <v>69</v>
      </c>
      <c r="J16" s="321">
        <f>'Day 5'!R19</f>
        <v>110</v>
      </c>
      <c r="K16" s="321">
        <f>'Day 6'!X18</f>
        <v>232</v>
      </c>
      <c r="L16" s="321">
        <f>'Day 7'!R18</f>
        <v>58</v>
      </c>
      <c r="M16" s="322">
        <f t="shared" si="1"/>
        <v>788</v>
      </c>
      <c r="N16" s="106">
        <f t="shared" si="0"/>
        <v>29</v>
      </c>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ht="18.75">
      <c r="A17" s="298">
        <f>Entry!A18</f>
        <v>17</v>
      </c>
      <c r="B17" s="103" t="str">
        <f>Entry!B18</f>
        <v>Li</v>
      </c>
      <c r="C17" s="103" t="str">
        <f>Entry!C18</f>
        <v>Boyd</v>
      </c>
      <c r="D17" s="103" t="e">
        <f>'Class info'!#REF!</f>
        <v>#REF!</v>
      </c>
      <c r="E17" s="201"/>
      <c r="F17" s="321">
        <f>'Day 1'!AQ20</f>
        <v>202</v>
      </c>
      <c r="G17" s="321">
        <f>'Day 2'!AB20</f>
        <v>42</v>
      </c>
      <c r="H17" s="321">
        <f>'Day 3'!AB20</f>
        <v>6</v>
      </c>
      <c r="I17" s="321">
        <f>'Day 4'!R20</f>
        <v>20</v>
      </c>
      <c r="J17" s="321">
        <f>'Day 5'!R20</f>
        <v>7</v>
      </c>
      <c r="K17" s="321">
        <f>'Day 6'!X19</f>
        <v>24</v>
      </c>
      <c r="L17" s="321">
        <f>'Day 7'!R19</f>
        <v>19</v>
      </c>
      <c r="M17" s="322">
        <f t="shared" si="1"/>
        <v>320</v>
      </c>
      <c r="N17" s="106">
        <f t="shared" si="0"/>
        <v>7</v>
      </c>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ht="18.75">
      <c r="A18" s="298">
        <f>Entry!A19</f>
        <v>19</v>
      </c>
      <c r="B18" s="103" t="str">
        <f>Entry!B19</f>
        <v>Pollock</v>
      </c>
      <c r="C18" s="103" t="str">
        <f>Entry!C19</f>
        <v>Pollock</v>
      </c>
      <c r="D18" s="103" t="e">
        <f>'Class info'!#REF!</f>
        <v>#REF!</v>
      </c>
      <c r="E18" s="201"/>
      <c r="F18" s="321">
        <f>'Day 1'!AQ22</f>
        <v>340</v>
      </c>
      <c r="G18" s="321">
        <f>'Day 2'!AB21</f>
        <v>200</v>
      </c>
      <c r="H18" s="321">
        <f>'Day 3'!AB21</f>
        <v>100</v>
      </c>
      <c r="I18" s="321">
        <f>'Day 4'!R21</f>
        <v>140</v>
      </c>
      <c r="J18" s="321">
        <f>'Day 5'!R21</f>
        <v>200</v>
      </c>
      <c r="K18" s="321">
        <f>'Day 6'!X20</f>
        <v>272</v>
      </c>
      <c r="L18" s="321">
        <f>'Day 7'!R20</f>
        <v>200</v>
      </c>
      <c r="M18" s="322">
        <f t="shared" si="1"/>
        <v>1452</v>
      </c>
      <c r="N18" s="106">
        <f t="shared" si="0"/>
        <v>43</v>
      </c>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18.75">
      <c r="A19" s="298">
        <f>Entry!A20</f>
        <v>20</v>
      </c>
      <c r="B19" s="103" t="str">
        <f>Entry!B20</f>
        <v>Neff</v>
      </c>
      <c r="C19" s="103" t="str">
        <f>Entry!C20</f>
        <v>Holland</v>
      </c>
      <c r="D19" s="103" t="e">
        <f>'Class info'!#REF!</f>
        <v>#REF!</v>
      </c>
      <c r="E19" s="201"/>
      <c r="F19" s="321">
        <f>'Day 1'!AQ23</f>
        <v>182</v>
      </c>
      <c r="G19" s="321">
        <f>'Day 2'!AB22</f>
        <v>164</v>
      </c>
      <c r="H19" s="321">
        <f>'Day 3'!AB22</f>
        <v>21</v>
      </c>
      <c r="I19" s="321">
        <f>'Day 4'!R22</f>
        <v>25</v>
      </c>
      <c r="J19" s="321">
        <f>'Day 5'!R22</f>
        <v>200</v>
      </c>
      <c r="K19" s="321">
        <f>'Day 6'!X21</f>
        <v>88</v>
      </c>
      <c r="L19" s="321">
        <f>'Day 7'!R21</f>
        <v>17</v>
      </c>
      <c r="M19" s="322">
        <f t="shared" si="1"/>
        <v>697</v>
      </c>
      <c r="N19" s="106">
        <f t="shared" si="0"/>
        <v>28</v>
      </c>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18.75">
      <c r="A20" s="298">
        <f>Entry!A21</f>
        <v>21</v>
      </c>
      <c r="B20" s="103" t="str">
        <f>Entry!B21</f>
        <v>Perkins</v>
      </c>
      <c r="C20" s="103" t="str">
        <f>Entry!C21</f>
        <v>Perkins</v>
      </c>
      <c r="D20" s="103" t="e">
        <f>'Class info'!#REF!</f>
        <v>#REF!</v>
      </c>
      <c r="E20" s="201"/>
      <c r="F20" s="321">
        <f>'Day 1'!AQ24</f>
        <v>241</v>
      </c>
      <c r="G20" s="321">
        <f>'Day 2'!AB23</f>
        <v>200</v>
      </c>
      <c r="H20" s="321">
        <f>'Day 3'!AB23</f>
        <v>27</v>
      </c>
      <c r="I20" s="321">
        <f>'Day 4'!R23</f>
        <v>17</v>
      </c>
      <c r="J20" s="321">
        <f>'Day 5'!R23</f>
        <v>200</v>
      </c>
      <c r="K20" s="321">
        <f>'Day 6'!X22</f>
        <v>81</v>
      </c>
      <c r="L20" s="321">
        <f>'Day 7'!R22</f>
        <v>89</v>
      </c>
      <c r="M20" s="322">
        <f t="shared" si="1"/>
        <v>855</v>
      </c>
      <c r="N20" s="106">
        <f t="shared" si="0"/>
        <v>33</v>
      </c>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18.75">
      <c r="A21" s="298">
        <f>Entry!A22</f>
        <v>22</v>
      </c>
      <c r="B21" s="103" t="str">
        <f>Entry!B22</f>
        <v>Koon</v>
      </c>
      <c r="C21" s="103" t="str">
        <f>Entry!C22</f>
        <v>Bonkoski</v>
      </c>
      <c r="D21" s="103" t="e">
        <f>'Class info'!#REF!</f>
        <v>#REF!</v>
      </c>
      <c r="E21" s="201"/>
      <c r="F21" s="321">
        <f>'Day 1'!AQ25</f>
        <v>50</v>
      </c>
      <c r="G21" s="321">
        <f>'Day 2'!AB24</f>
        <v>20</v>
      </c>
      <c r="H21" s="321">
        <f>'Day 3'!AB24</f>
        <v>4</v>
      </c>
      <c r="I21" s="321">
        <f>'Day 4'!R24</f>
        <v>-6</v>
      </c>
      <c r="J21" s="321">
        <f>'Day 5'!R24</f>
        <v>19</v>
      </c>
      <c r="K21" s="321">
        <f>'Day 6'!X23</f>
        <v>37</v>
      </c>
      <c r="L21" s="321">
        <f>'Day 7'!R23</f>
        <v>74</v>
      </c>
      <c r="M21" s="322">
        <f t="shared" si="1"/>
        <v>198</v>
      </c>
      <c r="N21" s="106">
        <f t="shared" si="0"/>
        <v>4</v>
      </c>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ht="18.75">
      <c r="A22" s="298">
        <f>Entry!A23</f>
        <v>23</v>
      </c>
      <c r="B22" s="103" t="str">
        <f>Entry!B23</f>
        <v>O'Leary</v>
      </c>
      <c r="C22" s="103" t="str">
        <f>Entry!C23</f>
        <v>Landaker/O'Leary</v>
      </c>
      <c r="D22" s="103" t="e">
        <f>'Class info'!#REF!</f>
        <v>#REF!</v>
      </c>
      <c r="E22" s="201"/>
      <c r="F22" s="321">
        <f>'Day 1'!AQ26</f>
        <v>340</v>
      </c>
      <c r="G22" s="321">
        <f>'Day 2'!AB25</f>
        <v>97</v>
      </c>
      <c r="H22" s="321">
        <f>'Day 3'!AB25</f>
        <v>46</v>
      </c>
      <c r="I22" s="321">
        <f>'Day 4'!R25</f>
        <v>27</v>
      </c>
      <c r="J22" s="321">
        <f>'Day 5'!R25</f>
        <v>26</v>
      </c>
      <c r="K22" s="321">
        <f>'Day 6'!X24</f>
        <v>148</v>
      </c>
      <c r="L22" s="321">
        <f>'Day 7'!R24</f>
        <v>200</v>
      </c>
      <c r="M22" s="322">
        <f t="shared" si="1"/>
        <v>884</v>
      </c>
      <c r="N22" s="106">
        <f t="shared" si="0"/>
        <v>35</v>
      </c>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ht="18.75">
      <c r="A23" s="298">
        <f>Entry!A24</f>
        <v>24</v>
      </c>
      <c r="B23" s="103" t="str">
        <f>Entry!B24</f>
        <v>Wacker</v>
      </c>
      <c r="C23" s="103" t="str">
        <f>Entry!C24</f>
        <v>Metcalf</v>
      </c>
      <c r="D23" s="103" t="e">
        <f>'Class info'!#REF!</f>
        <v>#REF!</v>
      </c>
      <c r="E23" s="201"/>
      <c r="F23" s="321">
        <f>'Day 1'!AQ27</f>
        <v>151</v>
      </c>
      <c r="G23" s="321">
        <f>'Day 2'!AB26</f>
        <v>71</v>
      </c>
      <c r="H23" s="321">
        <f>'Day 3'!AB26</f>
        <v>129</v>
      </c>
      <c r="I23" s="321">
        <f>'Day 4'!R26</f>
        <v>69</v>
      </c>
      <c r="J23" s="321">
        <f>'Day 5'!R26</f>
        <v>53</v>
      </c>
      <c r="K23" s="321">
        <f>'Day 6'!X25</f>
        <v>248</v>
      </c>
      <c r="L23" s="321">
        <f>'Day 7'!R25</f>
        <v>200</v>
      </c>
      <c r="M23" s="322">
        <f t="shared" si="1"/>
        <v>921</v>
      </c>
      <c r="N23" s="106">
        <f t="shared" si="0"/>
        <v>36</v>
      </c>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18.75">
      <c r="A24" s="298">
        <f>Entry!A25</f>
        <v>25</v>
      </c>
      <c r="B24" s="103" t="str">
        <f>Entry!B25</f>
        <v>Eisleben</v>
      </c>
      <c r="C24" s="103" t="str">
        <f>Entry!C25</f>
        <v>Eisleben</v>
      </c>
      <c r="D24" s="103" t="e">
        <f>'Class info'!#REF!</f>
        <v>#REF!</v>
      </c>
      <c r="E24" s="201"/>
      <c r="F24" s="321">
        <f>'Day 1'!AQ28</f>
        <v>225</v>
      </c>
      <c r="G24" s="321">
        <f>'Day 2'!AB27</f>
        <v>134</v>
      </c>
      <c r="H24" s="321">
        <f>'Day 3'!AB27</f>
        <v>45</v>
      </c>
      <c r="I24" s="321">
        <f>'Day 4'!R27</f>
        <v>99</v>
      </c>
      <c r="J24" s="321">
        <f>'Day 5'!R27</f>
        <v>32</v>
      </c>
      <c r="K24" s="321">
        <f>'Day 6'!X26</f>
        <v>273</v>
      </c>
      <c r="L24" s="321">
        <f>'Day 7'!R26</f>
        <v>200</v>
      </c>
      <c r="M24" s="322">
        <f t="shared" si="1"/>
        <v>1008</v>
      </c>
      <c r="N24" s="106">
        <f t="shared" si="0"/>
        <v>38</v>
      </c>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19.5" thickBot="1">
      <c r="A25" s="298">
        <f>Entry!A26</f>
        <v>27</v>
      </c>
      <c r="B25" s="103" t="str">
        <f>Entry!B26</f>
        <v>Theriault</v>
      </c>
      <c r="C25" s="103" t="str">
        <f>Entry!C26</f>
        <v>Pickles</v>
      </c>
      <c r="D25" s="104" t="e">
        <f>'Class info'!#REF!</f>
        <v>#REF!</v>
      </c>
      <c r="E25" s="201"/>
      <c r="F25" s="321">
        <f>'Day 1'!AQ30</f>
        <v>340</v>
      </c>
      <c r="G25" s="321">
        <f>'Day 2'!AB28</f>
        <v>38</v>
      </c>
      <c r="H25" s="321">
        <f>'Day 3'!AB28</f>
        <v>210</v>
      </c>
      <c r="I25" s="321">
        <f>'Day 4'!R28</f>
        <v>140</v>
      </c>
      <c r="J25" s="321">
        <f>'Day 5'!R28</f>
        <v>57</v>
      </c>
      <c r="K25" s="321">
        <f>'Day 6'!X27</f>
        <v>141</v>
      </c>
      <c r="L25" s="321">
        <f>'Day 7'!R27</f>
        <v>88</v>
      </c>
      <c r="M25" s="322">
        <f t="shared" si="1"/>
        <v>1014</v>
      </c>
      <c r="N25" s="106">
        <f t="shared" si="0"/>
        <v>39</v>
      </c>
      <c r="AL25" s="4"/>
      <c r="AM25" s="4"/>
    </row>
    <row r="26" spans="1:39" ht="19.5" thickBot="1">
      <c r="A26" s="313">
        <f>Entry!A27</f>
        <v>29</v>
      </c>
      <c r="B26" s="207" t="str">
        <f>Entry!B27</f>
        <v>Biggers</v>
      </c>
      <c r="C26" s="207" t="str">
        <f>Entry!C27</f>
        <v>Danylo/Steel</v>
      </c>
      <c r="D26" s="208"/>
      <c r="E26" s="209"/>
      <c r="F26" s="323">
        <f>'Day 1'!AQ32</f>
        <v>282</v>
      </c>
      <c r="G26" s="323">
        <f>'Day 2'!AB29</f>
        <v>114</v>
      </c>
      <c r="H26" s="323">
        <f>'Day 3'!AB29</f>
        <v>116</v>
      </c>
      <c r="I26" s="323">
        <f>'Day 4'!R29</f>
        <v>140</v>
      </c>
      <c r="J26" s="323">
        <f>'Day 5'!R29</f>
        <v>21</v>
      </c>
      <c r="K26" s="323">
        <f>'Day 6'!X28</f>
        <v>102</v>
      </c>
      <c r="L26" s="323">
        <f>'Day 7'!R28</f>
        <v>191</v>
      </c>
      <c r="M26" s="323">
        <f t="shared" si="1"/>
        <v>966</v>
      </c>
      <c r="N26" s="210">
        <f t="shared" si="0"/>
        <v>37</v>
      </c>
      <c r="AL26" s="4"/>
      <c r="AM26" s="4"/>
    </row>
    <row r="27" spans="1:39" ht="19.5" thickTop="1">
      <c r="A27" s="273">
        <f>Entry!A28</f>
        <v>31</v>
      </c>
      <c r="B27" s="203" t="str">
        <f>Entry!B28</f>
        <v>Alley</v>
      </c>
      <c r="C27" s="203"/>
      <c r="D27" s="193"/>
      <c r="E27" s="204"/>
      <c r="F27" s="319">
        <f>'Day 1'!AQ33</f>
        <v>35</v>
      </c>
      <c r="G27" s="319">
        <f>'Day 2'!AB30</f>
        <v>26</v>
      </c>
      <c r="H27" s="319">
        <f>'Day 3'!AB30</f>
        <v>10</v>
      </c>
      <c r="I27" s="319">
        <f>'Day 4'!R30</f>
        <v>-8</v>
      </c>
      <c r="J27" s="319">
        <f>'Day 5'!R30</f>
        <v>10</v>
      </c>
      <c r="K27" s="321">
        <f>'Day 6'!X29</f>
        <v>88</v>
      </c>
      <c r="L27" s="321">
        <f>'Day 7'!R29</f>
        <v>14</v>
      </c>
      <c r="M27" s="322">
        <f t="shared" si="1"/>
        <v>175</v>
      </c>
      <c r="N27" s="197">
        <f t="shared" si="0"/>
        <v>3</v>
      </c>
      <c r="AL27" s="4"/>
      <c r="AM27" s="4"/>
    </row>
    <row r="28" spans="1:39" ht="18.75">
      <c r="A28" s="298">
        <f>Entry!A29</f>
        <v>33</v>
      </c>
      <c r="B28" s="103" t="str">
        <f>Entry!B29</f>
        <v>Holcomb</v>
      </c>
      <c r="C28" s="103"/>
      <c r="D28" s="193"/>
      <c r="E28" s="201"/>
      <c r="F28" s="321">
        <f>'Day 1'!AQ35</f>
        <v>189</v>
      </c>
      <c r="G28" s="321">
        <f>'Day 2'!AB31</f>
        <v>37</v>
      </c>
      <c r="H28" s="321">
        <f>'Day 3'!AB31</f>
        <v>72</v>
      </c>
      <c r="I28" s="321">
        <f>'Day 4'!R31</f>
        <v>31</v>
      </c>
      <c r="J28" s="319">
        <f>'Day 5'!R31</f>
        <v>37</v>
      </c>
      <c r="K28" s="321">
        <f>'Day 6'!X30</f>
        <v>71</v>
      </c>
      <c r="L28" s="321">
        <f>'Day 7'!R30</f>
        <v>52</v>
      </c>
      <c r="M28" s="322">
        <f t="shared" si="1"/>
        <v>489</v>
      </c>
      <c r="N28" s="106">
        <f t="shared" si="0"/>
        <v>15</v>
      </c>
      <c r="AL28" s="4"/>
      <c r="AM28" s="4"/>
    </row>
    <row r="29" spans="1:39" ht="18.75">
      <c r="A29" s="298">
        <f>Entry!A30</f>
        <v>34</v>
      </c>
      <c r="B29" s="103" t="str">
        <f>Entry!B30</f>
        <v>Rutherford</v>
      </c>
      <c r="C29" s="103"/>
      <c r="D29" s="193"/>
      <c r="E29" s="201"/>
      <c r="F29" s="321">
        <f>'Day 1'!AQ36</f>
        <v>132</v>
      </c>
      <c r="G29" s="321">
        <f>'Day 2'!AB32</f>
        <v>25</v>
      </c>
      <c r="H29" s="321">
        <f>'Day 3'!AB32</f>
        <v>177</v>
      </c>
      <c r="I29" s="321">
        <f>'Day 4'!R32</f>
        <v>17</v>
      </c>
      <c r="J29" s="321">
        <f>'Day 5'!R31</f>
        <v>37</v>
      </c>
      <c r="K29" s="321">
        <f>'Day 6'!X31</f>
        <v>65</v>
      </c>
      <c r="L29" s="321">
        <f>'Day 7'!R31</f>
        <v>57</v>
      </c>
      <c r="M29" s="322">
        <f t="shared" si="1"/>
        <v>510</v>
      </c>
      <c r="N29" s="106">
        <f t="shared" si="0"/>
        <v>18</v>
      </c>
      <c r="AL29" s="4"/>
      <c r="AM29" s="4"/>
    </row>
    <row r="30" spans="1:39" ht="18.75">
      <c r="A30" s="298">
        <f>Entry!A31</f>
        <v>35</v>
      </c>
      <c r="B30" s="103" t="str">
        <f>Entry!B31</f>
        <v>Cairns</v>
      </c>
      <c r="C30" s="103"/>
      <c r="D30" s="193"/>
      <c r="E30" s="201"/>
      <c r="F30" s="321">
        <f>'Day 1'!AQ37</f>
        <v>194</v>
      </c>
      <c r="G30" s="321">
        <f>'Day 2'!AB33</f>
        <v>12</v>
      </c>
      <c r="H30" s="321">
        <f>'Day 3'!AB33</f>
        <v>22</v>
      </c>
      <c r="I30" s="321">
        <f>'Day 4'!R33</f>
        <v>11</v>
      </c>
      <c r="J30" s="321">
        <f>'Day 5'!R32</f>
        <v>25</v>
      </c>
      <c r="K30" s="321">
        <f>'Day 6'!X32</f>
        <v>45</v>
      </c>
      <c r="L30" s="321">
        <f>'Day 7'!R32</f>
        <v>32</v>
      </c>
      <c r="M30" s="322">
        <f t="shared" si="1"/>
        <v>341</v>
      </c>
      <c r="N30" s="106">
        <f t="shared" si="0"/>
        <v>8</v>
      </c>
      <c r="AL30" s="4"/>
      <c r="AM30" s="4"/>
    </row>
    <row r="31" spans="1:39" ht="18.75">
      <c r="A31" s="298">
        <f>Entry!A32</f>
        <v>36</v>
      </c>
      <c r="B31" s="103" t="str">
        <f>Entry!B32</f>
        <v>Pyck</v>
      </c>
      <c r="C31" s="103"/>
      <c r="D31" s="193"/>
      <c r="E31" s="201"/>
      <c r="F31" s="321">
        <f>'Day 1'!AQ38</f>
        <v>62</v>
      </c>
      <c r="G31" s="321">
        <f>'Day 2'!AB34</f>
        <v>30</v>
      </c>
      <c r="H31" s="321">
        <f>'Day 3'!AB34</f>
        <v>55</v>
      </c>
      <c r="I31" s="321">
        <f>'Day 4'!R34</f>
        <v>-3</v>
      </c>
      <c r="J31" s="321">
        <f>'Day 5'!R33</f>
        <v>12</v>
      </c>
      <c r="K31" s="321">
        <f>'Day 6'!X33</f>
        <v>20</v>
      </c>
      <c r="L31" s="321">
        <f>'Day 7'!R33</f>
        <v>67</v>
      </c>
      <c r="M31" s="322">
        <f t="shared" si="1"/>
        <v>243</v>
      </c>
      <c r="N31" s="106">
        <f t="shared" si="0"/>
        <v>5</v>
      </c>
      <c r="AL31" s="4"/>
      <c r="AM31" s="4"/>
    </row>
    <row r="32" spans="1:39" ht="18.75">
      <c r="A32" s="298">
        <f>Entry!A33</f>
        <v>37</v>
      </c>
      <c r="B32" s="103" t="str">
        <f>Entry!B33</f>
        <v>Sorenson</v>
      </c>
      <c r="C32" s="103"/>
      <c r="D32" s="193"/>
      <c r="E32" s="201"/>
      <c r="F32" s="321">
        <f>'Day 1'!AQ39</f>
        <v>178</v>
      </c>
      <c r="G32" s="321">
        <f>'Day 2'!AB35</f>
        <v>101</v>
      </c>
      <c r="H32" s="321">
        <f>'Day 3'!AB35</f>
        <v>200</v>
      </c>
      <c r="I32" s="321">
        <f>'Day 4'!R35</f>
        <v>3</v>
      </c>
      <c r="J32" s="321">
        <f>'Day 5'!R34</f>
        <v>19</v>
      </c>
      <c r="K32" s="321">
        <f>'Day 6'!X34</f>
        <v>12</v>
      </c>
      <c r="L32" s="321">
        <f>'Day 7'!R34</f>
        <v>8</v>
      </c>
      <c r="M32" s="322">
        <f t="shared" si="1"/>
        <v>521</v>
      </c>
      <c r="N32" s="106">
        <f t="shared" si="0"/>
        <v>19</v>
      </c>
      <c r="AL32" s="4"/>
      <c r="AM32" s="4"/>
    </row>
    <row r="33" spans="1:39" ht="18.75">
      <c r="A33" s="298">
        <f>Entry!A34</f>
        <v>38</v>
      </c>
      <c r="B33" s="103" t="str">
        <f>Entry!B34</f>
        <v>Toney</v>
      </c>
      <c r="C33" s="103"/>
      <c r="D33" s="193"/>
      <c r="E33" s="201"/>
      <c r="F33" s="321">
        <f>'Day 1'!AQ40</f>
        <v>62</v>
      </c>
      <c r="G33" s="321">
        <f>'Day 2'!AB36</f>
        <v>19</v>
      </c>
      <c r="H33" s="321">
        <f>'Day 3'!AB36</f>
        <v>113</v>
      </c>
      <c r="I33" s="321">
        <f>'Day 4'!R36</f>
        <v>-33</v>
      </c>
      <c r="J33" s="321">
        <f>'Day 5'!R35</f>
        <v>58</v>
      </c>
      <c r="K33" s="321">
        <f>'Day 6'!X35</f>
        <v>137</v>
      </c>
      <c r="L33" s="321">
        <f>'Day 7'!R35</f>
        <v>79</v>
      </c>
      <c r="M33" s="322">
        <f t="shared" si="1"/>
        <v>435</v>
      </c>
      <c r="N33" s="106">
        <f t="shared" si="0"/>
        <v>12</v>
      </c>
      <c r="AL33" s="4"/>
      <c r="AM33" s="4"/>
    </row>
    <row r="34" spans="1:39" ht="18.75">
      <c r="A34" s="298">
        <f>Entry!A35</f>
        <v>40</v>
      </c>
      <c r="B34" s="103" t="str">
        <f>Entry!B35</f>
        <v>Guthrie</v>
      </c>
      <c r="C34" s="103"/>
      <c r="D34" s="193"/>
      <c r="E34" s="201"/>
      <c r="F34" s="321">
        <f>'Day 1'!AQ41</f>
        <v>253</v>
      </c>
      <c r="G34" s="321">
        <f>'Day 2'!AB37</f>
        <v>200</v>
      </c>
      <c r="H34" s="321">
        <f>'Day 3'!AB37</f>
        <v>159</v>
      </c>
      <c r="I34" s="321">
        <f>'Day 4'!R37</f>
        <v>140</v>
      </c>
      <c r="J34" s="321">
        <f>'Day 5'!R36</f>
        <v>200</v>
      </c>
      <c r="K34" s="321">
        <f>'Day 6'!X36</f>
        <v>359</v>
      </c>
      <c r="L34" s="321">
        <f>'Day 7'!R36</f>
        <v>200</v>
      </c>
      <c r="M34" s="322">
        <f t="shared" si="1"/>
        <v>1511</v>
      </c>
      <c r="N34" s="106">
        <f t="shared" si="0"/>
        <v>44</v>
      </c>
      <c r="AL34" s="4"/>
      <c r="AM34" s="4"/>
    </row>
    <row r="35" spans="1:39" ht="18.75">
      <c r="A35" s="298">
        <f>Entry!A36</f>
        <v>41</v>
      </c>
      <c r="B35" s="103" t="str">
        <f>Entry!B36</f>
        <v>Van Wyck</v>
      </c>
      <c r="C35" s="103"/>
      <c r="D35" s="193"/>
      <c r="E35" s="201"/>
      <c r="F35" s="321">
        <f>'Day 1'!AQ42</f>
        <v>95</v>
      </c>
      <c r="G35" s="321">
        <f>'Day 2'!AB38</f>
        <v>28</v>
      </c>
      <c r="H35" s="321">
        <f>'Day 3'!AB38</f>
        <v>10</v>
      </c>
      <c r="I35" s="321">
        <f>'Day 4'!R38</f>
        <v>-6</v>
      </c>
      <c r="J35" s="321">
        <f>'Day 5'!R37</f>
        <v>200</v>
      </c>
      <c r="K35" s="321">
        <f>'Day 6'!X37</f>
        <v>100</v>
      </c>
      <c r="L35" s="321">
        <f>'Day 7'!R37</f>
        <v>81</v>
      </c>
      <c r="M35" s="322">
        <f t="shared" si="1"/>
        <v>508</v>
      </c>
      <c r="N35" s="106">
        <f t="shared" si="0"/>
        <v>17</v>
      </c>
      <c r="AL35" s="4"/>
      <c r="AM35" s="4"/>
    </row>
    <row r="36" spans="1:39" ht="18.75">
      <c r="A36" s="298">
        <f>Entry!A37</f>
        <v>42</v>
      </c>
      <c r="B36" s="103" t="str">
        <f>Entry!B37</f>
        <v>Beckers</v>
      </c>
      <c r="C36" s="103"/>
      <c r="D36" s="193"/>
      <c r="E36" s="201"/>
      <c r="F36" s="321">
        <f>'Day 1'!AQ43</f>
        <v>340</v>
      </c>
      <c r="G36" s="321">
        <f>'Day 2'!AB39</f>
        <v>77</v>
      </c>
      <c r="H36" s="321">
        <f>'Day 3'!AB39</f>
        <v>194</v>
      </c>
      <c r="I36" s="321">
        <f>'Day 4'!R39</f>
        <v>13</v>
      </c>
      <c r="J36" s="321">
        <v>0</v>
      </c>
      <c r="K36" s="321">
        <f>'Day 6'!X38</f>
        <v>122</v>
      </c>
      <c r="L36" s="321">
        <f>'Day 7'!R38</f>
        <v>63</v>
      </c>
      <c r="M36" s="322">
        <f t="shared" si="1"/>
        <v>809</v>
      </c>
      <c r="N36" s="106">
        <f t="shared" si="0"/>
        <v>32</v>
      </c>
      <c r="AL36" s="4"/>
      <c r="AM36" s="4"/>
    </row>
    <row r="37" spans="1:39" ht="18.75">
      <c r="A37" s="298">
        <f>Entry!A38</f>
        <v>43</v>
      </c>
      <c r="B37" s="103" t="str">
        <f>Entry!B38</f>
        <v>Beckers</v>
      </c>
      <c r="C37" s="103"/>
      <c r="D37" s="193"/>
      <c r="E37" s="201"/>
      <c r="F37" s="321">
        <f>'Day 1'!AQ44</f>
        <v>317</v>
      </c>
      <c r="G37" s="321">
        <f>'Day 2'!AB40</f>
        <v>97</v>
      </c>
      <c r="H37" s="321">
        <f>'Day 3'!AB40</f>
        <v>81</v>
      </c>
      <c r="I37" s="321">
        <f>'Day 4'!R40</f>
        <v>34</v>
      </c>
      <c r="J37" s="321">
        <f>'Day 5'!R39</f>
        <v>77</v>
      </c>
      <c r="K37" s="321">
        <f>'Day 6'!X39</f>
        <v>98</v>
      </c>
      <c r="L37" s="321">
        <f>'Day 7'!R39</f>
        <v>153</v>
      </c>
      <c r="M37" s="322">
        <f t="shared" si="1"/>
        <v>857</v>
      </c>
      <c r="N37" s="106">
        <f t="shared" si="0"/>
        <v>34</v>
      </c>
      <c r="AL37" s="4"/>
      <c r="AM37" s="4"/>
    </row>
    <row r="38" spans="1:39" ht="18.75">
      <c r="A38" s="298">
        <f>Entry!A39</f>
        <v>44</v>
      </c>
      <c r="B38" s="103" t="str">
        <f>Entry!B39</f>
        <v>Nash</v>
      </c>
      <c r="C38" s="103"/>
      <c r="D38" s="193"/>
      <c r="E38" s="201"/>
      <c r="F38" s="321">
        <f>'Day 1'!AQ45</f>
        <v>233</v>
      </c>
      <c r="G38" s="321">
        <f>'Day 2'!AB41</f>
        <v>50</v>
      </c>
      <c r="H38" s="321">
        <f>'Day 3'!AB41</f>
        <v>141</v>
      </c>
      <c r="I38" s="321">
        <f>'Day 4'!R41</f>
        <v>140</v>
      </c>
      <c r="J38" s="321">
        <f>'Day 5'!R40</f>
        <v>81</v>
      </c>
      <c r="K38" s="321">
        <f>'Day 6'!X40</f>
        <v>172</v>
      </c>
      <c r="L38" s="321">
        <f>'Day 7'!R40</f>
        <v>200</v>
      </c>
      <c r="M38" s="322">
        <f t="shared" si="1"/>
        <v>1017</v>
      </c>
      <c r="N38" s="106">
        <f t="shared" si="0"/>
        <v>40</v>
      </c>
      <c r="AL38" s="4"/>
      <c r="AM38" s="4"/>
    </row>
    <row r="39" spans="1:39" ht="18.75">
      <c r="A39" s="298">
        <f>Entry!A40</f>
        <v>45</v>
      </c>
      <c r="B39" s="103" t="str">
        <f>Entry!B40</f>
        <v>Nash</v>
      </c>
      <c r="C39" s="103"/>
      <c r="D39" s="193"/>
      <c r="E39" s="201"/>
      <c r="F39" s="321">
        <f>'Day 1'!AQ46</f>
        <v>147</v>
      </c>
      <c r="G39" s="321">
        <f>'Day 2'!AB42</f>
        <v>54</v>
      </c>
      <c r="H39" s="321">
        <f>'Day 3'!AB42</f>
        <v>198</v>
      </c>
      <c r="I39" s="321">
        <f>'Day 4'!R42</f>
        <v>8</v>
      </c>
      <c r="J39" s="321">
        <f>'Day 5'!R41</f>
        <v>50</v>
      </c>
      <c r="K39" s="321">
        <f>'Day 6'!X41</f>
        <v>62</v>
      </c>
      <c r="L39" s="321">
        <f>'Day 7'!R41</f>
        <v>72</v>
      </c>
      <c r="M39" s="322">
        <f t="shared" si="1"/>
        <v>591</v>
      </c>
      <c r="N39" s="106">
        <f t="shared" si="0"/>
        <v>22</v>
      </c>
      <c r="AL39" s="4"/>
      <c r="AM39" s="4"/>
    </row>
    <row r="40" spans="1:39" ht="18.75">
      <c r="A40" s="298">
        <f>Entry!A41</f>
        <v>46</v>
      </c>
      <c r="B40" s="103" t="str">
        <f>Entry!B41</f>
        <v>Smoljan</v>
      </c>
      <c r="C40" s="103"/>
      <c r="D40" s="193"/>
      <c r="E40" s="201"/>
      <c r="F40" s="321">
        <f>'Day 1'!AQ47</f>
        <v>185</v>
      </c>
      <c r="G40" s="321">
        <f>'Day 2'!AB43</f>
        <v>10</v>
      </c>
      <c r="H40" s="321">
        <f>'Day 3'!AB43</f>
        <v>26</v>
      </c>
      <c r="I40" s="321">
        <f>'Day 4'!R43</f>
        <v>17</v>
      </c>
      <c r="J40" s="321">
        <f>'Day 5'!R42</f>
        <v>54</v>
      </c>
      <c r="K40" s="321">
        <f>'Day 6'!X42</f>
        <v>157</v>
      </c>
      <c r="L40" s="321">
        <f>'Day 7'!R42</f>
        <v>43</v>
      </c>
      <c r="M40" s="322">
        <f t="shared" si="1"/>
        <v>492</v>
      </c>
      <c r="N40" s="106">
        <f t="shared" si="0"/>
        <v>16</v>
      </c>
      <c r="AL40" s="4"/>
      <c r="AM40" s="4"/>
    </row>
    <row r="41" spans="1:39" ht="18.75">
      <c r="A41" s="298">
        <f>Entry!A42</f>
        <v>47</v>
      </c>
      <c r="B41" s="103" t="str">
        <f>Entry!B42</f>
        <v>Degarate</v>
      </c>
      <c r="C41" s="103"/>
      <c r="D41" s="193"/>
      <c r="E41" s="201"/>
      <c r="F41" s="321">
        <f>'Day 1'!AQ48</f>
        <v>97</v>
      </c>
      <c r="G41" s="321">
        <f>'Day 2'!AB44</f>
        <v>40</v>
      </c>
      <c r="H41" s="321">
        <f>'Day 3'!AB44</f>
        <v>48</v>
      </c>
      <c r="I41" s="321">
        <f>'Day 4'!R44</f>
        <v>106</v>
      </c>
      <c r="J41" s="321">
        <f>'Day 5'!R43</f>
        <v>10</v>
      </c>
      <c r="K41" s="321">
        <f>'Day 6'!X43</f>
        <v>110</v>
      </c>
      <c r="L41" s="321">
        <f>'Day 7'!R43</f>
        <v>200</v>
      </c>
      <c r="M41" s="322">
        <f t="shared" si="1"/>
        <v>611</v>
      </c>
      <c r="N41" s="106">
        <f t="shared" si="0"/>
        <v>24</v>
      </c>
      <c r="AL41" s="4"/>
      <c r="AM41" s="4"/>
    </row>
    <row r="42" spans="1:39" ht="18.75">
      <c r="A42" s="298">
        <f>Entry!A43</f>
        <v>48</v>
      </c>
      <c r="B42" s="103" t="str">
        <f>Entry!B43</f>
        <v>Reese</v>
      </c>
      <c r="C42" s="103"/>
      <c r="D42" s="193"/>
      <c r="E42" s="201"/>
      <c r="F42" s="321">
        <f>'Day 1'!AQ49</f>
        <v>340</v>
      </c>
      <c r="G42" s="321">
        <f>'Day 2'!AB45</f>
        <v>195</v>
      </c>
      <c r="H42" s="321">
        <f>'Day 3'!AB45</f>
        <v>15</v>
      </c>
      <c r="I42" s="321">
        <f>'Day 4'!R45</f>
        <v>140</v>
      </c>
      <c r="J42" s="321">
        <f>'Day 5'!R44</f>
        <v>40</v>
      </c>
      <c r="K42" s="321">
        <f>'Day 6'!X44</f>
        <v>173</v>
      </c>
      <c r="L42" s="321">
        <f>'Day 7'!R44</f>
        <v>200</v>
      </c>
      <c r="M42" s="322">
        <f t="shared" si="1"/>
        <v>1103</v>
      </c>
      <c r="N42" s="106">
        <f t="shared" si="0"/>
        <v>41</v>
      </c>
      <c r="AL42" s="4"/>
      <c r="AM42" s="4"/>
    </row>
    <row r="43" spans="1:39" ht="18.75">
      <c r="A43" s="298">
        <f>Entry!A44</f>
        <v>49</v>
      </c>
      <c r="B43" s="103" t="str">
        <f>Entry!B44</f>
        <v>Esen</v>
      </c>
      <c r="C43" s="103"/>
      <c r="D43" s="193"/>
      <c r="E43" s="201"/>
      <c r="F43" s="321">
        <f>'Day 1'!AQ50</f>
        <v>214</v>
      </c>
      <c r="G43" s="321">
        <f>'Day 2'!AB46</f>
        <v>137</v>
      </c>
      <c r="H43" s="321">
        <f>'Day 3'!AB46</f>
        <v>153</v>
      </c>
      <c r="I43" s="321">
        <f>'Day 4'!R46</f>
        <v>26</v>
      </c>
      <c r="J43" s="321">
        <f>'Day 5'!R45</f>
        <v>15</v>
      </c>
      <c r="K43" s="321">
        <f>'Day 6'!X45</f>
        <v>132</v>
      </c>
      <c r="L43" s="321">
        <f>'Day 7'!R45</f>
        <v>116</v>
      </c>
      <c r="M43" s="322">
        <f t="shared" si="1"/>
        <v>793</v>
      </c>
      <c r="N43" s="106">
        <f t="shared" si="0"/>
        <v>31</v>
      </c>
      <c r="AL43" s="4"/>
      <c r="AM43" s="4"/>
    </row>
    <row r="44" spans="1:39" ht="18.75">
      <c r="A44" s="298">
        <f>Entry!A49</f>
        <v>54</v>
      </c>
      <c r="B44" s="103" t="str">
        <f>Entry!B49</f>
        <v>Walkker</v>
      </c>
      <c r="C44" s="103"/>
      <c r="D44" s="193"/>
      <c r="E44" s="201"/>
      <c r="F44" s="321">
        <f>'Day 1'!AQ55</f>
        <v>263</v>
      </c>
      <c r="G44" s="321">
        <f>'Day 2'!AB51</f>
        <v>65</v>
      </c>
      <c r="H44" s="321">
        <f>'Day 3'!AB51</f>
        <v>68</v>
      </c>
      <c r="I44" s="321">
        <f>'Day 4'!R51</f>
        <v>23</v>
      </c>
      <c r="J44" s="321">
        <f>'Day 5'!R51</f>
        <v>65</v>
      </c>
      <c r="K44" s="321">
        <f>'Day 6'!X50</f>
        <v>81</v>
      </c>
      <c r="L44" s="321">
        <f>'Day 7'!R46</f>
        <v>20</v>
      </c>
      <c r="M44" s="322">
        <f t="shared" si="1"/>
        <v>585</v>
      </c>
      <c r="N44" s="106">
        <f t="shared" si="0"/>
        <v>21</v>
      </c>
      <c r="AL44" s="4"/>
      <c r="AM44" s="4"/>
    </row>
    <row r="45" spans="1:39" ht="18.75">
      <c r="A45" s="298">
        <f>Entry!A50</f>
        <v>55</v>
      </c>
      <c r="B45" s="103" t="str">
        <f>Entry!B50</f>
        <v>Martynov</v>
      </c>
      <c r="C45" s="103"/>
      <c r="D45" s="193"/>
      <c r="E45" s="201"/>
      <c r="F45" s="321">
        <f>'Day 1'!AQ56</f>
        <v>182</v>
      </c>
      <c r="G45" s="321">
        <f>'Day 2'!AB52</f>
        <v>33</v>
      </c>
      <c r="H45" s="321">
        <f>'Day 3'!AB52</f>
        <v>54</v>
      </c>
      <c r="I45" s="321">
        <f>'Day 4'!R52</f>
        <v>32</v>
      </c>
      <c r="J45" s="321">
        <f>'Day 5'!R51</f>
        <v>65</v>
      </c>
      <c r="K45" s="321">
        <f>'Day 6'!X51</f>
        <v>39</v>
      </c>
      <c r="L45" s="321">
        <f>'Day 7'!R47</f>
        <v>77</v>
      </c>
      <c r="M45" s="322">
        <f t="shared" si="1"/>
        <v>482</v>
      </c>
      <c r="N45" s="106">
        <f t="shared" si="0"/>
        <v>14</v>
      </c>
      <c r="AL45" s="4"/>
      <c r="AM45" s="4"/>
    </row>
    <row r="46" spans="1:39" ht="18.75">
      <c r="A46" s="298">
        <f>Entry!A51</f>
        <v>56</v>
      </c>
      <c r="B46" s="103" t="str">
        <f>Entry!B51</f>
        <v>Mackey</v>
      </c>
      <c r="C46" s="103"/>
      <c r="D46" s="193"/>
      <c r="E46" s="201"/>
      <c r="F46" s="321">
        <f>'Day 1'!AQ57</f>
        <v>191</v>
      </c>
      <c r="G46" s="321">
        <f>'Day 2'!AB53</f>
        <v>19</v>
      </c>
      <c r="H46" s="321">
        <f>'Day 3'!AB53</f>
        <v>83</v>
      </c>
      <c r="I46" s="321">
        <f>'Day 4'!R53</f>
        <v>24</v>
      </c>
      <c r="J46" s="321">
        <f>'Day 5'!R52</f>
        <v>33</v>
      </c>
      <c r="K46" s="321">
        <f>'Day 6'!X52</f>
        <v>134</v>
      </c>
      <c r="L46" s="321">
        <f>'Day 7'!R48</f>
        <v>200</v>
      </c>
      <c r="M46" s="322">
        <f t="shared" si="1"/>
        <v>684</v>
      </c>
      <c r="N46" s="106">
        <f t="shared" si="0"/>
        <v>27</v>
      </c>
      <c r="AL46" s="4"/>
      <c r="AM46" s="4"/>
    </row>
    <row r="47" spans="1:14" ht="18">
      <c r="A47" s="1"/>
      <c r="B47" s="193"/>
      <c r="C47" s="193"/>
      <c r="E47" s="239"/>
      <c r="F47" s="240"/>
      <c r="G47" s="240"/>
      <c r="H47" s="240"/>
      <c r="I47" s="240"/>
      <c r="J47" s="240"/>
      <c r="L47" s="240"/>
      <c r="M47" s="240"/>
      <c r="N47" s="240"/>
    </row>
    <row r="48" spans="2:14" ht="18">
      <c r="B48" s="15" t="s">
        <v>197</v>
      </c>
      <c r="N48" s="236"/>
    </row>
    <row r="49" spans="2:14" ht="18">
      <c r="B49" s="15"/>
      <c r="N49" s="236"/>
    </row>
    <row r="50" spans="1:39" ht="18">
      <c r="A50" s="298">
        <f>Entry!A16</f>
        <v>15</v>
      </c>
      <c r="B50" s="103" t="str">
        <f>Entry!B16</f>
        <v>Higgs</v>
      </c>
      <c r="C50" s="103" t="str">
        <f>Entry!C16</f>
        <v>Pettersson</v>
      </c>
      <c r="D50" s="103" t="e">
        <f>'Class info'!#REF!</f>
        <v>#REF!</v>
      </c>
      <c r="E50" s="271" t="str">
        <f>'Day 6'!E17</f>
        <v>TOURING</v>
      </c>
      <c r="F50" s="240"/>
      <c r="G50" s="240"/>
      <c r="H50" s="240"/>
      <c r="I50" s="240"/>
      <c r="J50" s="240"/>
      <c r="K50" s="240"/>
      <c r="L50" s="240"/>
      <c r="M50" s="240"/>
      <c r="N50" s="240"/>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8.75">
      <c r="A51" s="298">
        <f>Entry!A45</f>
        <v>50</v>
      </c>
      <c r="B51" s="103" t="str">
        <f>Entry!B45</f>
        <v>Anderson</v>
      </c>
      <c r="C51" s="103"/>
      <c r="D51" s="193"/>
      <c r="E51" s="271" t="s">
        <v>188</v>
      </c>
      <c r="F51" s="240"/>
      <c r="G51" s="240"/>
      <c r="H51" s="240"/>
      <c r="I51" s="240"/>
      <c r="J51" s="240"/>
      <c r="K51" s="240"/>
      <c r="L51" s="240"/>
      <c r="M51" s="236"/>
      <c r="N51" s="102"/>
      <c r="AL51" s="4"/>
      <c r="AM51" s="4"/>
    </row>
    <row r="52" spans="1:39" ht="18.75">
      <c r="A52" s="298">
        <f>Entry!A46</f>
        <v>51</v>
      </c>
      <c r="B52" s="103" t="str">
        <f>Entry!B46</f>
        <v>Johnson</v>
      </c>
      <c r="C52" s="103"/>
      <c r="D52" s="193"/>
      <c r="E52" s="271" t="s">
        <v>188</v>
      </c>
      <c r="F52" s="240"/>
      <c r="G52" s="240"/>
      <c r="H52" s="240"/>
      <c r="I52" s="240"/>
      <c r="J52" s="240"/>
      <c r="K52" s="240"/>
      <c r="L52" s="240"/>
      <c r="M52" s="236"/>
      <c r="N52" s="102"/>
      <c r="AL52" s="4"/>
      <c r="AM52" s="4"/>
    </row>
    <row r="53" spans="1:39" ht="18.75">
      <c r="A53" s="298">
        <f>Entry!A47</f>
        <v>52</v>
      </c>
      <c r="B53" s="103" t="str">
        <f>Entry!B47</f>
        <v>Tynes</v>
      </c>
      <c r="C53" s="103"/>
      <c r="D53" s="193"/>
      <c r="E53" s="271" t="s">
        <v>188</v>
      </c>
      <c r="F53" s="240"/>
      <c r="G53" s="240"/>
      <c r="H53" s="240"/>
      <c r="I53" s="240"/>
      <c r="J53" s="240"/>
      <c r="K53" s="240"/>
      <c r="L53" s="240"/>
      <c r="M53" s="236"/>
      <c r="N53" s="102"/>
      <c r="AL53" s="4"/>
      <c r="AM53" s="4"/>
    </row>
    <row r="54" spans="1:39" ht="18.75">
      <c r="A54" s="298">
        <f>Entry!A48</f>
        <v>53</v>
      </c>
      <c r="B54" s="103" t="str">
        <f>Entry!B48</f>
        <v>Sailor</v>
      </c>
      <c r="C54" s="103"/>
      <c r="D54" s="193"/>
      <c r="E54" s="271" t="s">
        <v>188</v>
      </c>
      <c r="F54" s="240"/>
      <c r="G54" s="240"/>
      <c r="H54" s="240"/>
      <c r="I54" s="240"/>
      <c r="J54" s="240"/>
      <c r="K54" s="240"/>
      <c r="L54" s="240"/>
      <c r="M54" s="236"/>
      <c r="N54" s="102"/>
      <c r="AL54" s="4"/>
      <c r="AM54" s="4"/>
    </row>
    <row r="55" spans="1:14" ht="18">
      <c r="A55" s="298">
        <f>Entry!A53</f>
        <v>58</v>
      </c>
      <c r="B55" s="103" t="str">
        <f>Entry!B53</f>
        <v>Thompson</v>
      </c>
      <c r="C55" s="103"/>
      <c r="E55" s="271" t="s">
        <v>188</v>
      </c>
      <c r="F55" s="240"/>
      <c r="G55" s="240"/>
      <c r="H55" s="240"/>
      <c r="I55" s="240"/>
      <c r="J55" s="240"/>
      <c r="K55" s="240"/>
      <c r="L55" s="240"/>
      <c r="M55" s="236"/>
      <c r="N55" s="240"/>
    </row>
    <row r="56" spans="2:14" ht="18">
      <c r="B56" s="15"/>
      <c r="N56" s="236"/>
    </row>
    <row r="57" spans="1:39" s="113" customFormat="1" ht="15">
      <c r="A57" s="112" t="s">
        <v>52</v>
      </c>
      <c r="B57" s="249"/>
      <c r="C57" s="241"/>
      <c r="D57" s="241"/>
      <c r="E57" s="241"/>
      <c r="F57" s="241"/>
      <c r="G57" s="241"/>
      <c r="H57" s="241"/>
      <c r="I57" s="241"/>
      <c r="J57" s="241"/>
      <c r="K57" s="12"/>
      <c r="L57" s="241"/>
      <c r="M57" s="241"/>
      <c r="N57" s="241"/>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row>
    <row r="58" spans="2:14" ht="15">
      <c r="B58" s="250"/>
      <c r="C58" s="12"/>
      <c r="D58" s="12"/>
      <c r="E58" s="12"/>
      <c r="F58" s="12"/>
      <c r="G58" s="12"/>
      <c r="H58" s="12"/>
      <c r="I58" s="12"/>
      <c r="J58" s="12"/>
      <c r="K58" s="242"/>
      <c r="L58" s="12"/>
      <c r="M58" s="12"/>
      <c r="N58" s="242"/>
    </row>
    <row r="59" spans="1:39" s="111" customFormat="1" ht="15.75">
      <c r="A59" s="56" t="s">
        <v>53</v>
      </c>
      <c r="B59" s="251"/>
      <c r="C59" s="242"/>
      <c r="D59" s="242"/>
      <c r="E59" s="242"/>
      <c r="F59" s="242"/>
      <c r="G59" s="242"/>
      <c r="H59" s="242"/>
      <c r="I59" s="242"/>
      <c r="J59" s="242"/>
      <c r="K59" s="3"/>
      <c r="L59" s="242"/>
      <c r="M59" s="242"/>
      <c r="N59" s="242"/>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row>
    <row r="60" spans="2:11" ht="18">
      <c r="B60" s="15"/>
      <c r="K60" s="241"/>
    </row>
    <row r="61" spans="1:39" s="113" customFormat="1" ht="15">
      <c r="A61" s="112" t="s">
        <v>54</v>
      </c>
      <c r="B61" s="249"/>
      <c r="C61" s="241"/>
      <c r="D61" s="241"/>
      <c r="E61" s="241"/>
      <c r="F61" s="241"/>
      <c r="G61" s="241"/>
      <c r="H61" s="241"/>
      <c r="I61" s="241"/>
      <c r="J61" s="241"/>
      <c r="K61" s="3"/>
      <c r="L61" s="241"/>
      <c r="M61" s="241"/>
      <c r="N61" s="241"/>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row>
  </sheetData>
  <sheetProtection/>
  <printOptions/>
  <pageMargins left="0.7" right="0.7" top="0.75" bottom="0.75" header="0.3" footer="0.3"/>
  <pageSetup fitToHeight="0" fitToWidth="1" horizontalDpi="600" verticalDpi="600" orientation="landscape" scale="77" r:id="rId1"/>
  <headerFooter>
    <oddHeader>&amp;C&amp;"Arial,Bold"&amp;14 2018 ALCAN 5000
DAY 7</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S85"/>
  <sheetViews>
    <sheetView zoomScale="91" zoomScaleNormal="91" zoomScalePageLayoutView="0" workbookViewId="0" topLeftCell="A1">
      <selection activeCell="C4" sqref="C4"/>
    </sheetView>
  </sheetViews>
  <sheetFormatPr defaultColWidth="9.140625" defaultRowHeight="12.75"/>
  <cols>
    <col min="1" max="1" width="6.140625" style="3" customWidth="1"/>
    <col min="2" max="2" width="15.8515625" style="3" customWidth="1"/>
    <col min="3" max="3" width="19.8515625" style="3" bestFit="1" customWidth="1"/>
    <col min="4" max="4" width="15.28125" style="3" hidden="1" customWidth="1"/>
    <col min="5" max="5" width="14.00390625" style="3" customWidth="1"/>
    <col min="6" max="6" width="4.7109375" style="3" customWidth="1"/>
    <col min="7" max="7" width="4.7109375" style="3" bestFit="1" customWidth="1"/>
    <col min="8" max="12" width="4.7109375" style="3" customWidth="1"/>
    <col min="13" max="13" width="4.7109375" style="3" bestFit="1" customWidth="1"/>
    <col min="14" max="14" width="4.7109375" style="3" customWidth="1"/>
    <col min="15" max="15" width="4.7109375" style="3" bestFit="1" customWidth="1"/>
    <col min="16" max="16" width="5.421875" style="3" bestFit="1" customWidth="1"/>
    <col min="17" max="17" width="7.28125" style="3" bestFit="1" customWidth="1"/>
    <col min="18" max="18" width="8.8515625" style="3" bestFit="1" customWidth="1"/>
    <col min="19" max="19" width="9.140625" style="15" customWidth="1"/>
    <col min="20" max="16384" width="9.140625" style="4" customWidth="1"/>
  </cols>
  <sheetData>
    <row r="1" spans="1:19" s="21" customFormat="1" ht="15" customHeight="1">
      <c r="A1" s="19"/>
      <c r="B1" s="259"/>
      <c r="C1" s="54"/>
      <c r="D1" s="20"/>
      <c r="E1" s="192" t="s">
        <v>13</v>
      </c>
      <c r="F1" s="410" t="s">
        <v>209</v>
      </c>
      <c r="G1" s="411"/>
      <c r="H1" s="410" t="s">
        <v>217</v>
      </c>
      <c r="I1" s="411"/>
      <c r="J1" s="410" t="s">
        <v>210</v>
      </c>
      <c r="K1" s="411"/>
      <c r="L1" s="410" t="s">
        <v>218</v>
      </c>
      <c r="M1" s="411"/>
      <c r="N1" s="410" t="s">
        <v>215</v>
      </c>
      <c r="O1" s="417"/>
      <c r="P1" s="84" t="s">
        <v>16</v>
      </c>
      <c r="Q1" s="84" t="s">
        <v>27</v>
      </c>
      <c r="R1" s="177" t="s">
        <v>58</v>
      </c>
      <c r="S1" s="78"/>
    </row>
    <row r="2" spans="1:19" s="21" customFormat="1" ht="15.75">
      <c r="A2" s="22"/>
      <c r="B2" s="23"/>
      <c r="C2" s="23"/>
      <c r="D2" s="23"/>
      <c r="E2" s="191" t="s">
        <v>14</v>
      </c>
      <c r="F2" s="412"/>
      <c r="G2" s="413"/>
      <c r="H2" s="412"/>
      <c r="I2" s="413"/>
      <c r="J2" s="412"/>
      <c r="K2" s="413"/>
      <c r="L2" s="412"/>
      <c r="M2" s="413"/>
      <c r="N2" s="412"/>
      <c r="O2" s="418"/>
      <c r="P2" s="85">
        <v>1</v>
      </c>
      <c r="Q2" s="85"/>
      <c r="R2" s="178" t="s">
        <v>1</v>
      </c>
      <c r="S2" s="78"/>
    </row>
    <row r="3" spans="1:19" s="3" customFormat="1" ht="15.75">
      <c r="A3" s="24" t="s">
        <v>9</v>
      </c>
      <c r="B3" s="25" t="s">
        <v>5</v>
      </c>
      <c r="C3" s="25" t="s">
        <v>285</v>
      </c>
      <c r="D3" s="25" t="s">
        <v>6</v>
      </c>
      <c r="E3" s="165" t="s">
        <v>7</v>
      </c>
      <c r="F3" s="27"/>
      <c r="G3" s="28" t="s">
        <v>3</v>
      </c>
      <c r="H3" s="27"/>
      <c r="I3" s="28" t="s">
        <v>3</v>
      </c>
      <c r="J3" s="27"/>
      <c r="K3" s="28" t="s">
        <v>3</v>
      </c>
      <c r="L3" s="27"/>
      <c r="M3" s="28" t="s">
        <v>3</v>
      </c>
      <c r="N3" s="27"/>
      <c r="O3" s="168" t="s">
        <v>3</v>
      </c>
      <c r="P3" s="39"/>
      <c r="Q3" s="39"/>
      <c r="R3" s="39"/>
      <c r="S3" s="15"/>
    </row>
    <row r="4" spans="1:18" ht="15.75">
      <c r="A4" s="30" t="e">
        <f>'Class info'!#REF!</f>
        <v>#REF!</v>
      </c>
      <c r="B4" s="30" t="str">
        <f>Entry!B3</f>
        <v>McKinnon</v>
      </c>
      <c r="C4" s="30" t="str">
        <f>Entry!C3</f>
        <v>Putnam/Schneider</v>
      </c>
      <c r="D4" s="30"/>
      <c r="E4" s="30" t="s">
        <v>213</v>
      </c>
      <c r="F4" s="31">
        <v>2</v>
      </c>
      <c r="G4" s="31" t="s">
        <v>49</v>
      </c>
      <c r="H4" s="31">
        <v>5</v>
      </c>
      <c r="I4" s="31" t="s">
        <v>49</v>
      </c>
      <c r="J4" s="31">
        <v>3</v>
      </c>
      <c r="K4" s="31" t="s">
        <v>49</v>
      </c>
      <c r="L4" s="31">
        <v>1</v>
      </c>
      <c r="M4" s="31" t="s">
        <v>49</v>
      </c>
      <c r="N4" s="31">
        <v>6</v>
      </c>
      <c r="O4" s="77" t="s">
        <v>49</v>
      </c>
      <c r="P4" s="176">
        <f>F4+H4+J4+L4+N4</f>
        <v>17</v>
      </c>
      <c r="Q4" s="176">
        <v>35</v>
      </c>
      <c r="R4" s="176">
        <f>P4-Q4</f>
        <v>-18</v>
      </c>
    </row>
    <row r="5" spans="1:18" ht="15.75">
      <c r="A5" s="30" t="e">
        <f>'Class info'!#REF!</f>
        <v>#REF!</v>
      </c>
      <c r="B5" s="30" t="str">
        <f>Entry!B4</f>
        <v>Adams</v>
      </c>
      <c r="C5" s="30" t="str">
        <f>Entry!C4</f>
        <v>Bonaime</v>
      </c>
      <c r="D5" s="30"/>
      <c r="E5" s="30" t="s">
        <v>214</v>
      </c>
      <c r="F5" s="31">
        <v>2</v>
      </c>
      <c r="G5" s="31" t="s">
        <v>49</v>
      </c>
      <c r="H5" s="31">
        <v>5</v>
      </c>
      <c r="I5" s="31" t="s">
        <v>49</v>
      </c>
      <c r="J5" s="31">
        <v>8</v>
      </c>
      <c r="K5" s="31" t="s">
        <v>49</v>
      </c>
      <c r="L5" s="31">
        <v>8</v>
      </c>
      <c r="M5" s="31" t="s">
        <v>49</v>
      </c>
      <c r="N5" s="31">
        <v>9</v>
      </c>
      <c r="O5" s="77" t="s">
        <v>49</v>
      </c>
      <c r="P5" s="176">
        <f>F5+H5+J5+L5+N5</f>
        <v>32</v>
      </c>
      <c r="Q5" s="176">
        <v>9</v>
      </c>
      <c r="R5" s="176">
        <f aca="true" t="shared" si="0" ref="R5:R46">P5-Q5</f>
        <v>23</v>
      </c>
    </row>
    <row r="6" spans="1:18" ht="15.75">
      <c r="A6" s="30" t="e">
        <f>'Class info'!#REF!</f>
        <v>#REF!</v>
      </c>
      <c r="B6" s="30" t="str">
        <f>Entry!B5</f>
        <v>Wade</v>
      </c>
      <c r="C6" s="30" t="str">
        <f>Entry!C5</f>
        <v>Moghaddam</v>
      </c>
      <c r="D6" s="30"/>
      <c r="E6" s="30" t="s">
        <v>211</v>
      </c>
      <c r="F6" s="31"/>
      <c r="G6" s="31"/>
      <c r="H6" s="31"/>
      <c r="I6" s="31"/>
      <c r="J6" s="31"/>
      <c r="K6" s="31"/>
      <c r="L6" s="31"/>
      <c r="M6" s="31"/>
      <c r="N6" s="31"/>
      <c r="O6" s="77"/>
      <c r="P6" s="255">
        <v>22</v>
      </c>
      <c r="Q6" s="176"/>
      <c r="R6" s="176">
        <f t="shared" si="0"/>
        <v>22</v>
      </c>
    </row>
    <row r="7" spans="1:18" ht="15.75">
      <c r="A7" s="30" t="e">
        <f>'Class info'!#REF!</f>
        <v>#REF!</v>
      </c>
      <c r="B7" s="30" t="str">
        <f>Entry!B6</f>
        <v>Cole</v>
      </c>
      <c r="C7" s="30" t="str">
        <f>Entry!C6</f>
        <v>Corbett</v>
      </c>
      <c r="D7" s="30"/>
      <c r="E7" s="30" t="s">
        <v>211</v>
      </c>
      <c r="F7" s="31"/>
      <c r="G7" s="31"/>
      <c r="H7" s="31"/>
      <c r="I7" s="31"/>
      <c r="J7" s="31"/>
      <c r="K7" s="31"/>
      <c r="L7" s="31"/>
      <c r="M7" s="31"/>
      <c r="N7" s="31"/>
      <c r="O7" s="77"/>
      <c r="P7" s="255">
        <v>10</v>
      </c>
      <c r="Q7" s="176"/>
      <c r="R7" s="176">
        <f t="shared" si="0"/>
        <v>10</v>
      </c>
    </row>
    <row r="8" spans="1:18" ht="15.75">
      <c r="A8" s="30" t="e">
        <f>'Class info'!#REF!</f>
        <v>#REF!</v>
      </c>
      <c r="B8" s="30" t="str">
        <f>Entry!B7</f>
        <v>Blackie</v>
      </c>
      <c r="C8" s="30" t="str">
        <f>Entry!C7</f>
        <v>Blackie</v>
      </c>
      <c r="D8" s="30"/>
      <c r="E8" s="30" t="s">
        <v>211</v>
      </c>
      <c r="F8" s="31"/>
      <c r="G8" s="31"/>
      <c r="H8" s="31"/>
      <c r="I8" s="31"/>
      <c r="J8" s="31"/>
      <c r="K8" s="31"/>
      <c r="L8" s="31"/>
      <c r="M8" s="31"/>
      <c r="N8" s="31"/>
      <c r="O8" s="77"/>
      <c r="P8" s="255">
        <v>49</v>
      </c>
      <c r="Q8" s="176"/>
      <c r="R8" s="176">
        <f t="shared" si="0"/>
        <v>49</v>
      </c>
    </row>
    <row r="9" spans="1:19" ht="15.75">
      <c r="A9" s="30" t="e">
        <f>'Class info'!#REF!</f>
        <v>#REF!</v>
      </c>
      <c r="B9" s="30" t="str">
        <f>Entry!B8</f>
        <v>Hines</v>
      </c>
      <c r="C9" s="30" t="str">
        <f>Entry!C8</f>
        <v>Zimmerman</v>
      </c>
      <c r="D9" s="30"/>
      <c r="E9" s="30" t="s">
        <v>261</v>
      </c>
      <c r="F9" s="31"/>
      <c r="G9" s="31"/>
      <c r="H9" s="31"/>
      <c r="I9" s="31"/>
      <c r="J9" s="31"/>
      <c r="K9" s="31"/>
      <c r="L9" s="31"/>
      <c r="M9" s="31"/>
      <c r="N9" s="31"/>
      <c r="O9" s="77"/>
      <c r="P9" s="247">
        <v>17</v>
      </c>
      <c r="Q9" s="176"/>
      <c r="R9" s="176">
        <f t="shared" si="0"/>
        <v>17</v>
      </c>
      <c r="S9" s="15" t="s">
        <v>264</v>
      </c>
    </row>
    <row r="10" spans="1:19" ht="15.75">
      <c r="A10" s="30" t="e">
        <f>'Class info'!#REF!</f>
        <v>#REF!</v>
      </c>
      <c r="B10" s="30" t="str">
        <f>Entry!B9</f>
        <v>Cramer</v>
      </c>
      <c r="C10" s="30" t="str">
        <f>Entry!C9</f>
        <v>Cramer/Handow</v>
      </c>
      <c r="D10" s="30"/>
      <c r="E10" s="30" t="s">
        <v>258</v>
      </c>
      <c r="F10" s="31"/>
      <c r="G10" s="31"/>
      <c r="H10" s="31"/>
      <c r="I10" s="31"/>
      <c r="J10" s="31"/>
      <c r="K10" s="31"/>
      <c r="L10" s="31"/>
      <c r="M10" s="31"/>
      <c r="N10" s="31"/>
      <c r="O10" s="77"/>
      <c r="P10" s="247">
        <v>9</v>
      </c>
      <c r="Q10" s="176">
        <v>19</v>
      </c>
      <c r="R10" s="176">
        <f t="shared" si="0"/>
        <v>-10</v>
      </c>
      <c r="S10" s="15" t="s">
        <v>264</v>
      </c>
    </row>
    <row r="11" spans="1:18" ht="15.75">
      <c r="A11" s="30" t="e">
        <f>'Class info'!#REF!</f>
        <v>#REF!</v>
      </c>
      <c r="B11" s="30" t="str">
        <f>Entry!B10</f>
        <v>Riddell</v>
      </c>
      <c r="C11" s="30" t="str">
        <f>Entry!C10</f>
        <v>Riddell</v>
      </c>
      <c r="D11" s="30"/>
      <c r="E11" s="30" t="s">
        <v>259</v>
      </c>
      <c r="F11" s="31"/>
      <c r="G11" s="31"/>
      <c r="H11" s="31"/>
      <c r="I11" s="31"/>
      <c r="J11" s="31"/>
      <c r="K11" s="31"/>
      <c r="L11" s="31"/>
      <c r="M11" s="31"/>
      <c r="N11" s="31"/>
      <c r="O11" s="77"/>
      <c r="P11" s="255">
        <v>19</v>
      </c>
      <c r="Q11" s="176">
        <v>38</v>
      </c>
      <c r="R11" s="176">
        <f t="shared" si="0"/>
        <v>-19</v>
      </c>
    </row>
    <row r="12" spans="1:18" ht="15.75">
      <c r="A12" s="30" t="e">
        <f>'Class info'!#REF!</f>
        <v>#REF!</v>
      </c>
      <c r="B12" s="30" t="str">
        <f>Entry!B11</f>
        <v>Hayslip</v>
      </c>
      <c r="C12" s="30" t="str">
        <f>Entry!C11</f>
        <v>Kriesen</v>
      </c>
      <c r="D12" s="30"/>
      <c r="E12" s="30" t="s">
        <v>211</v>
      </c>
      <c r="F12" s="31">
        <v>1</v>
      </c>
      <c r="G12" s="31" t="s">
        <v>49</v>
      </c>
      <c r="H12" s="31">
        <v>3</v>
      </c>
      <c r="I12" s="31" t="s">
        <v>126</v>
      </c>
      <c r="J12" s="31">
        <v>5</v>
      </c>
      <c r="K12" s="31" t="s">
        <v>49</v>
      </c>
      <c r="L12" s="31">
        <v>3</v>
      </c>
      <c r="M12" s="167" t="s">
        <v>49</v>
      </c>
      <c r="N12" s="31">
        <v>3</v>
      </c>
      <c r="O12" s="77" t="s">
        <v>49</v>
      </c>
      <c r="P12" s="176">
        <f>F12+H12+J12+L12+N12</f>
        <v>15</v>
      </c>
      <c r="Q12" s="176">
        <v>49</v>
      </c>
      <c r="R12" s="176">
        <f t="shared" si="0"/>
        <v>-34</v>
      </c>
    </row>
    <row r="13" spans="1:18" ht="15.75">
      <c r="A13" s="30">
        <v>11</v>
      </c>
      <c r="B13" s="30" t="str">
        <f>Entry!B12</f>
        <v>Pyck</v>
      </c>
      <c r="C13" s="30" t="str">
        <f>Entry!C12</f>
        <v>Nelson</v>
      </c>
      <c r="D13" s="30"/>
      <c r="E13" s="30" t="s">
        <v>211</v>
      </c>
      <c r="F13" s="31">
        <v>60</v>
      </c>
      <c r="G13" s="31" t="s">
        <v>49</v>
      </c>
      <c r="H13" s="31">
        <v>60</v>
      </c>
      <c r="I13" s="31" t="s">
        <v>49</v>
      </c>
      <c r="J13" s="31">
        <v>60</v>
      </c>
      <c r="K13" s="31" t="s">
        <v>49</v>
      </c>
      <c r="L13" s="31">
        <v>24</v>
      </c>
      <c r="M13" s="31" t="s">
        <v>126</v>
      </c>
      <c r="N13" s="31">
        <v>19</v>
      </c>
      <c r="O13" s="77" t="s">
        <v>49</v>
      </c>
      <c r="P13" s="176">
        <v>200</v>
      </c>
      <c r="Q13" s="176">
        <v>60</v>
      </c>
      <c r="R13" s="176">
        <f t="shared" si="0"/>
        <v>140</v>
      </c>
    </row>
    <row r="14" spans="1:18" ht="15.75">
      <c r="A14" s="30" t="e">
        <f>'Class info'!#REF!</f>
        <v>#REF!</v>
      </c>
      <c r="B14" s="30" t="str">
        <f>Entry!B13</f>
        <v>Cairns</v>
      </c>
      <c r="C14" s="30" t="str">
        <f>Entry!C13</f>
        <v>Cairns</v>
      </c>
      <c r="D14" s="30"/>
      <c r="E14" s="30" t="s">
        <v>211</v>
      </c>
      <c r="F14" s="31">
        <v>4</v>
      </c>
      <c r="G14" s="31" t="s">
        <v>49</v>
      </c>
      <c r="H14" s="31">
        <v>1</v>
      </c>
      <c r="I14" s="31" t="s">
        <v>126</v>
      </c>
      <c r="J14" s="31">
        <v>6</v>
      </c>
      <c r="K14" s="31" t="s">
        <v>49</v>
      </c>
      <c r="L14" s="31">
        <v>4</v>
      </c>
      <c r="M14" s="31" t="s">
        <v>49</v>
      </c>
      <c r="N14" s="31">
        <v>6</v>
      </c>
      <c r="O14" s="77" t="s">
        <v>49</v>
      </c>
      <c r="P14" s="176">
        <f>F14+H14+J14+L14+N14</f>
        <v>21</v>
      </c>
      <c r="Q14" s="176">
        <v>60</v>
      </c>
      <c r="R14" s="176">
        <f t="shared" si="0"/>
        <v>-39</v>
      </c>
    </row>
    <row r="15" spans="1:19" s="3" customFormat="1" ht="15.75">
      <c r="A15" s="30" t="e">
        <f>'Class info'!#REF!</f>
        <v>#REF!</v>
      </c>
      <c r="B15" s="30" t="str">
        <f>Entry!B14</f>
        <v>Cook</v>
      </c>
      <c r="C15" s="30" t="str">
        <f>Entry!C14</f>
        <v>Cook</v>
      </c>
      <c r="D15" s="30"/>
      <c r="E15" s="30" t="s">
        <v>211</v>
      </c>
      <c r="F15" s="31"/>
      <c r="G15" s="31"/>
      <c r="H15" s="31"/>
      <c r="I15" s="31"/>
      <c r="J15" s="31"/>
      <c r="K15" s="31"/>
      <c r="L15" s="31"/>
      <c r="M15" s="31"/>
      <c r="N15" s="31"/>
      <c r="O15" s="77"/>
      <c r="P15" s="247">
        <v>22</v>
      </c>
      <c r="Q15" s="176"/>
      <c r="R15" s="176">
        <f t="shared" si="0"/>
        <v>22</v>
      </c>
      <c r="S15" s="15" t="s">
        <v>264</v>
      </c>
    </row>
    <row r="16" spans="1:18" ht="15.75">
      <c r="A16" s="30" t="e">
        <f>'Class info'!#REF!</f>
        <v>#REF!</v>
      </c>
      <c r="B16" s="30" t="str">
        <f>Entry!B15</f>
        <v>Holdaway</v>
      </c>
      <c r="C16" s="30" t="str">
        <f>Entry!C15</f>
        <v>Holdaway</v>
      </c>
      <c r="D16" s="30"/>
      <c r="E16" s="30" t="s">
        <v>212</v>
      </c>
      <c r="F16" s="31">
        <v>15</v>
      </c>
      <c r="G16" s="31" t="s">
        <v>49</v>
      </c>
      <c r="H16" s="31">
        <v>9</v>
      </c>
      <c r="I16" s="31" t="s">
        <v>49</v>
      </c>
      <c r="J16" s="31">
        <v>25</v>
      </c>
      <c r="K16" s="31" t="s">
        <v>49</v>
      </c>
      <c r="L16" s="31">
        <v>7</v>
      </c>
      <c r="M16" s="31" t="s">
        <v>49</v>
      </c>
      <c r="N16" s="31">
        <v>12</v>
      </c>
      <c r="O16" s="77" t="s">
        <v>49</v>
      </c>
      <c r="P16" s="176">
        <f>F16+H16+J16+L16+N16</f>
        <v>68</v>
      </c>
      <c r="Q16" s="176">
        <v>25</v>
      </c>
      <c r="R16" s="176">
        <f t="shared" si="0"/>
        <v>43</v>
      </c>
    </row>
    <row r="17" spans="1:18" ht="15.75">
      <c r="A17" s="30" t="e">
        <f>'Class info'!#REF!</f>
        <v>#REF!</v>
      </c>
      <c r="B17" s="30" t="str">
        <f>Entry!B17</f>
        <v>Friend</v>
      </c>
      <c r="C17" s="30" t="str">
        <f>Entry!C17</f>
        <v>Thomas</v>
      </c>
      <c r="D17" s="30"/>
      <c r="E17" s="30" t="s">
        <v>214</v>
      </c>
      <c r="F17" s="31">
        <v>8</v>
      </c>
      <c r="G17" s="31" t="s">
        <v>126</v>
      </c>
      <c r="H17" s="31">
        <v>3</v>
      </c>
      <c r="I17" s="31">
        <v>3</v>
      </c>
      <c r="J17" s="31">
        <v>5</v>
      </c>
      <c r="K17" s="31" t="s">
        <v>126</v>
      </c>
      <c r="L17" s="31">
        <v>12</v>
      </c>
      <c r="M17" s="31" t="s">
        <v>126</v>
      </c>
      <c r="N17" s="31">
        <v>16</v>
      </c>
      <c r="O17" s="77" t="s">
        <v>126</v>
      </c>
      <c r="P17" s="176">
        <f>F17+H17+J17+L17+N17</f>
        <v>44</v>
      </c>
      <c r="Q17" s="176">
        <v>16</v>
      </c>
      <c r="R17" s="176">
        <f t="shared" si="0"/>
        <v>28</v>
      </c>
    </row>
    <row r="18" spans="1:18" ht="15.75">
      <c r="A18" s="30" t="e">
        <f>'Class info'!#REF!</f>
        <v>#REF!</v>
      </c>
      <c r="B18" s="30" t="str">
        <f>Entry!B18</f>
        <v>Li</v>
      </c>
      <c r="C18" s="30" t="str">
        <f>Entry!C18</f>
        <v>Boyd</v>
      </c>
      <c r="D18" s="30"/>
      <c r="E18" s="30" t="s">
        <v>212</v>
      </c>
      <c r="F18" s="31"/>
      <c r="G18" s="31"/>
      <c r="H18" s="31"/>
      <c r="I18" s="31"/>
      <c r="J18" s="31"/>
      <c r="K18" s="31"/>
      <c r="L18" s="31"/>
      <c r="M18" s="31"/>
      <c r="N18" s="31"/>
      <c r="O18" s="77"/>
      <c r="P18" s="255">
        <v>6</v>
      </c>
      <c r="Q18" s="176">
        <v>8</v>
      </c>
      <c r="R18" s="176">
        <f t="shared" si="0"/>
        <v>-2</v>
      </c>
    </row>
    <row r="19" spans="1:19" ht="15.75">
      <c r="A19" s="30">
        <v>19</v>
      </c>
      <c r="B19" s="30" t="str">
        <f>Entry!B19</f>
        <v>Pollock</v>
      </c>
      <c r="C19" s="30" t="str">
        <f>Entry!C19</f>
        <v>Pollock</v>
      </c>
      <c r="D19" s="30"/>
      <c r="E19" s="30" t="s">
        <v>214</v>
      </c>
      <c r="F19" s="31"/>
      <c r="G19" s="31"/>
      <c r="H19" s="31"/>
      <c r="I19" s="31"/>
      <c r="J19" s="31"/>
      <c r="K19" s="31"/>
      <c r="L19" s="31"/>
      <c r="M19" s="31"/>
      <c r="N19" s="31"/>
      <c r="O19" s="77"/>
      <c r="P19" s="247">
        <v>72</v>
      </c>
      <c r="Q19" s="176"/>
      <c r="R19" s="176">
        <f t="shared" si="0"/>
        <v>72</v>
      </c>
      <c r="S19" s="15" t="s">
        <v>264</v>
      </c>
    </row>
    <row r="20" spans="1:18" ht="15.75">
      <c r="A20" s="30" t="e">
        <f>'Class info'!#REF!</f>
        <v>#REF!</v>
      </c>
      <c r="B20" s="30" t="str">
        <f>Entry!B20</f>
        <v>Neff</v>
      </c>
      <c r="C20" s="30" t="str">
        <f>Entry!C20</f>
        <v>Holland</v>
      </c>
      <c r="D20" s="30"/>
      <c r="E20" s="30" t="s">
        <v>211</v>
      </c>
      <c r="F20" s="31"/>
      <c r="G20" s="31"/>
      <c r="H20" s="31"/>
      <c r="I20" s="31"/>
      <c r="J20" s="31"/>
      <c r="K20" s="31"/>
      <c r="L20" s="31"/>
      <c r="M20" s="31"/>
      <c r="N20" s="31"/>
      <c r="O20" s="77"/>
      <c r="P20" s="255">
        <f>F20+H20+J20+L20+N20</f>
        <v>0</v>
      </c>
      <c r="Q20" s="176"/>
      <c r="R20" s="176">
        <f t="shared" si="0"/>
        <v>0</v>
      </c>
    </row>
    <row r="21" spans="1:18" ht="15.75">
      <c r="A21" s="30" t="e">
        <f>'Class info'!#REF!</f>
        <v>#REF!</v>
      </c>
      <c r="B21" s="30" t="str">
        <f>Entry!B21</f>
        <v>Perkins</v>
      </c>
      <c r="C21" s="30" t="str">
        <f>Entry!C21</f>
        <v>Perkins</v>
      </c>
      <c r="D21" s="30"/>
      <c r="E21" s="30" t="s">
        <v>211</v>
      </c>
      <c r="F21" s="31">
        <v>2</v>
      </c>
      <c r="G21" s="167" t="s">
        <v>126</v>
      </c>
      <c r="H21" s="167">
        <v>2</v>
      </c>
      <c r="I21" s="167">
        <v>3</v>
      </c>
      <c r="J21" s="167">
        <v>6</v>
      </c>
      <c r="K21" s="167" t="s">
        <v>49</v>
      </c>
      <c r="L21" s="31">
        <v>7</v>
      </c>
      <c r="M21" s="31" t="s">
        <v>49</v>
      </c>
      <c r="N21" s="31">
        <v>9</v>
      </c>
      <c r="O21" s="77" t="s">
        <v>49</v>
      </c>
      <c r="P21" s="176">
        <f>F21+H21+J21+L21+N21</f>
        <v>26</v>
      </c>
      <c r="Q21" s="176">
        <v>9</v>
      </c>
      <c r="R21" s="176">
        <f t="shared" si="0"/>
        <v>17</v>
      </c>
    </row>
    <row r="22" spans="1:19" ht="15.75">
      <c r="A22" s="30" t="e">
        <f>'Class info'!#REF!</f>
        <v>#REF!</v>
      </c>
      <c r="B22" s="30" t="str">
        <f>Entry!B22</f>
        <v>Koon</v>
      </c>
      <c r="C22" s="30" t="str">
        <f>Entry!C22</f>
        <v>Bonkoski</v>
      </c>
      <c r="D22" s="30"/>
      <c r="E22" s="30" t="s">
        <v>211</v>
      </c>
      <c r="F22" s="31"/>
      <c r="G22" s="31"/>
      <c r="H22" s="31"/>
      <c r="I22" s="31"/>
      <c r="J22" s="31"/>
      <c r="K22" s="31"/>
      <c r="L22" s="31"/>
      <c r="M22" s="31"/>
      <c r="N22" s="31"/>
      <c r="O22" s="77"/>
      <c r="P22" s="247">
        <v>3</v>
      </c>
      <c r="Q22" s="176">
        <v>32</v>
      </c>
      <c r="R22" s="176">
        <f t="shared" si="0"/>
        <v>-29</v>
      </c>
      <c r="S22" s="15" t="s">
        <v>264</v>
      </c>
    </row>
    <row r="23" spans="1:18" ht="15.75">
      <c r="A23" s="30" t="e">
        <f>'Class info'!#REF!</f>
        <v>#REF!</v>
      </c>
      <c r="B23" s="30" t="str">
        <f>Entry!B23</f>
        <v>O'Leary</v>
      </c>
      <c r="C23" s="30" t="str">
        <f>Entry!C23</f>
        <v>Landaker/O'Leary</v>
      </c>
      <c r="D23" s="30"/>
      <c r="E23" s="30" t="s">
        <v>211</v>
      </c>
      <c r="F23" s="31">
        <v>17</v>
      </c>
      <c r="G23" s="31" t="s">
        <v>49</v>
      </c>
      <c r="H23" s="31">
        <v>18</v>
      </c>
      <c r="I23" s="31" t="s">
        <v>49</v>
      </c>
      <c r="J23" s="31">
        <v>21</v>
      </c>
      <c r="K23" s="31" t="s">
        <v>49</v>
      </c>
      <c r="L23" s="31">
        <v>23</v>
      </c>
      <c r="M23" s="31" t="s">
        <v>49</v>
      </c>
      <c r="N23" s="31">
        <v>26</v>
      </c>
      <c r="O23" s="77" t="s">
        <v>49</v>
      </c>
      <c r="P23" s="176">
        <f>F23+H23+J23+L23+N23</f>
        <v>105</v>
      </c>
      <c r="Q23" s="176">
        <v>26</v>
      </c>
      <c r="R23" s="176">
        <f t="shared" si="0"/>
        <v>79</v>
      </c>
    </row>
    <row r="24" spans="1:18" ht="15.75">
      <c r="A24" s="30" t="e">
        <f>'Class info'!#REF!</f>
        <v>#REF!</v>
      </c>
      <c r="B24" s="30" t="str">
        <f>Entry!B24</f>
        <v>Wacker</v>
      </c>
      <c r="C24" s="30" t="str">
        <f>Entry!C24</f>
        <v>Metcalf</v>
      </c>
      <c r="D24" s="30"/>
      <c r="E24" s="30" t="s">
        <v>212</v>
      </c>
      <c r="F24" s="31">
        <v>11</v>
      </c>
      <c r="G24" s="31" t="s">
        <v>49</v>
      </c>
      <c r="H24" s="31">
        <v>15</v>
      </c>
      <c r="I24" s="31" t="s">
        <v>49</v>
      </c>
      <c r="J24" s="31">
        <v>22</v>
      </c>
      <c r="K24" s="31" t="s">
        <v>49</v>
      </c>
      <c r="L24" s="31">
        <v>25</v>
      </c>
      <c r="M24" s="31" t="s">
        <v>49</v>
      </c>
      <c r="N24" s="31">
        <v>37</v>
      </c>
      <c r="O24" s="77" t="s">
        <v>49</v>
      </c>
      <c r="P24" s="176">
        <f>F24+H24+J24+L24+N24</f>
        <v>110</v>
      </c>
      <c r="Q24" s="176">
        <v>37</v>
      </c>
      <c r="R24" s="176">
        <f t="shared" si="0"/>
        <v>73</v>
      </c>
    </row>
    <row r="25" spans="1:19" s="3" customFormat="1" ht="15.75">
      <c r="A25" s="30" t="e">
        <f>'Class info'!#REF!</f>
        <v>#REF!</v>
      </c>
      <c r="B25" s="30" t="str">
        <f>Entry!B25</f>
        <v>Eisleben</v>
      </c>
      <c r="C25" s="30" t="str">
        <f>Entry!C25</f>
        <v>Eisleben</v>
      </c>
      <c r="D25" s="30"/>
      <c r="E25" s="30" t="s">
        <v>212</v>
      </c>
      <c r="F25" s="31"/>
      <c r="G25" s="31"/>
      <c r="H25" s="31"/>
      <c r="I25" s="31"/>
      <c r="J25" s="31"/>
      <c r="K25" s="31"/>
      <c r="L25" s="31"/>
      <c r="M25" s="31"/>
      <c r="N25" s="31"/>
      <c r="O25" s="77"/>
      <c r="P25" s="247">
        <v>32</v>
      </c>
      <c r="Q25" s="176"/>
      <c r="R25" s="176">
        <f t="shared" si="0"/>
        <v>32</v>
      </c>
      <c r="S25" s="15" t="s">
        <v>264</v>
      </c>
    </row>
    <row r="26" spans="1:19" s="3" customFormat="1" ht="15.75">
      <c r="A26" s="30" t="e">
        <f>'Class info'!#REF!</f>
        <v>#REF!</v>
      </c>
      <c r="B26" s="30" t="str">
        <f>Entry!B26</f>
        <v>Theriault</v>
      </c>
      <c r="C26" s="30" t="str">
        <f>Entry!C26</f>
        <v>Pickles</v>
      </c>
      <c r="D26" s="30"/>
      <c r="E26" s="30" t="s">
        <v>261</v>
      </c>
      <c r="F26" s="31">
        <v>10</v>
      </c>
      <c r="G26" s="31" t="s">
        <v>126</v>
      </c>
      <c r="H26" s="31">
        <v>0</v>
      </c>
      <c r="I26" s="167" t="s">
        <v>128</v>
      </c>
      <c r="J26" s="31">
        <v>12</v>
      </c>
      <c r="K26" s="31" t="s">
        <v>49</v>
      </c>
      <c r="L26" s="31">
        <v>26</v>
      </c>
      <c r="M26" s="167" t="s">
        <v>49</v>
      </c>
      <c r="N26" s="31">
        <v>58</v>
      </c>
      <c r="O26" s="77" t="s">
        <v>49</v>
      </c>
      <c r="P26" s="176">
        <f>F26+H26+J26+L26+N26</f>
        <v>106</v>
      </c>
      <c r="Q26" s="176">
        <v>58</v>
      </c>
      <c r="R26" s="176">
        <f t="shared" si="0"/>
        <v>48</v>
      </c>
      <c r="S26" s="15"/>
    </row>
    <row r="27" spans="1:19" s="3" customFormat="1" ht="16.5" thickBot="1">
      <c r="A27" s="215">
        <v>29</v>
      </c>
      <c r="B27" s="215" t="str">
        <f>Entry!B27</f>
        <v>Biggers</v>
      </c>
      <c r="C27" s="215" t="str">
        <f>Entry!C27</f>
        <v>Danylo/Steel</v>
      </c>
      <c r="D27" s="215"/>
      <c r="E27" s="215" t="s">
        <v>211</v>
      </c>
      <c r="F27" s="216"/>
      <c r="G27" s="216"/>
      <c r="H27" s="216"/>
      <c r="I27" s="216"/>
      <c r="J27" s="216"/>
      <c r="K27" s="216"/>
      <c r="L27" s="216"/>
      <c r="M27" s="217"/>
      <c r="N27" s="216"/>
      <c r="O27" s="219"/>
      <c r="P27" s="257">
        <v>44</v>
      </c>
      <c r="Q27" s="220"/>
      <c r="R27" s="220">
        <f t="shared" si="0"/>
        <v>44</v>
      </c>
      <c r="S27" s="15"/>
    </row>
    <row r="28" spans="1:19" s="3" customFormat="1" ht="16.5" thickTop="1">
      <c r="A28" s="190">
        <v>31</v>
      </c>
      <c r="B28" s="190" t="str">
        <f>Entry!B28</f>
        <v>Alley</v>
      </c>
      <c r="C28" s="190"/>
      <c r="D28" s="190"/>
      <c r="E28" s="190" t="s">
        <v>219</v>
      </c>
      <c r="F28" s="213"/>
      <c r="G28" s="214"/>
      <c r="H28" s="214"/>
      <c r="I28" s="214"/>
      <c r="J28" s="214"/>
      <c r="K28" s="214"/>
      <c r="L28" s="213"/>
      <c r="M28" s="213"/>
      <c r="N28" s="213"/>
      <c r="O28" s="181"/>
      <c r="P28" s="256">
        <v>7</v>
      </c>
      <c r="Q28" s="175">
        <v>24</v>
      </c>
      <c r="R28" s="175">
        <f t="shared" si="0"/>
        <v>-17</v>
      </c>
      <c r="S28" s="15"/>
    </row>
    <row r="29" spans="1:19" s="3" customFormat="1" ht="15.75">
      <c r="A29" s="30">
        <v>33</v>
      </c>
      <c r="B29" s="30" t="str">
        <f>Entry!B29</f>
        <v>Holcomb</v>
      </c>
      <c r="C29" s="30"/>
      <c r="D29" s="30"/>
      <c r="E29" s="30" t="s">
        <v>260</v>
      </c>
      <c r="F29" s="31"/>
      <c r="G29" s="31"/>
      <c r="H29" s="31"/>
      <c r="I29" s="31"/>
      <c r="J29" s="31"/>
      <c r="K29" s="31"/>
      <c r="L29" s="31"/>
      <c r="M29" s="31"/>
      <c r="N29" s="31"/>
      <c r="O29" s="77"/>
      <c r="P29" s="247">
        <v>30</v>
      </c>
      <c r="Q29" s="176"/>
      <c r="R29" s="176">
        <f t="shared" si="0"/>
        <v>30</v>
      </c>
      <c r="S29" s="15" t="s">
        <v>264</v>
      </c>
    </row>
    <row r="30" spans="1:19" s="3" customFormat="1" ht="15.75">
      <c r="A30" s="30">
        <v>34</v>
      </c>
      <c r="B30" s="30" t="str">
        <f>Entry!B30</f>
        <v>Rutherford</v>
      </c>
      <c r="C30" s="30"/>
      <c r="D30" s="30"/>
      <c r="E30" s="30" t="s">
        <v>260</v>
      </c>
      <c r="F30" s="31"/>
      <c r="G30" s="167"/>
      <c r="H30" s="167"/>
      <c r="I30" s="167"/>
      <c r="J30" s="167"/>
      <c r="K30" s="167"/>
      <c r="L30" s="31"/>
      <c r="M30" s="31"/>
      <c r="N30" s="31"/>
      <c r="O30" s="77"/>
      <c r="P30" s="255">
        <v>18</v>
      </c>
      <c r="Q30" s="176"/>
      <c r="R30" s="176">
        <f t="shared" si="0"/>
        <v>18</v>
      </c>
      <c r="S30" s="15"/>
    </row>
    <row r="31" spans="1:19" s="3" customFormat="1" ht="15.75">
      <c r="A31" s="30">
        <v>35</v>
      </c>
      <c r="B31" s="30" t="str">
        <f>Entry!B31</f>
        <v>Cairns</v>
      </c>
      <c r="C31" s="30"/>
      <c r="D31" s="30"/>
      <c r="E31" s="30" t="s">
        <v>216</v>
      </c>
      <c r="F31" s="31"/>
      <c r="G31" s="31"/>
      <c r="H31" s="31"/>
      <c r="I31" s="31"/>
      <c r="J31" s="31"/>
      <c r="K31" s="31"/>
      <c r="L31" s="31"/>
      <c r="M31" s="31"/>
      <c r="N31" s="31"/>
      <c r="O31" s="77"/>
      <c r="P31" s="247">
        <v>10</v>
      </c>
      <c r="Q31" s="176"/>
      <c r="R31" s="176">
        <f t="shared" si="0"/>
        <v>10</v>
      </c>
      <c r="S31" s="15" t="s">
        <v>264</v>
      </c>
    </row>
    <row r="32" spans="1:19" s="3" customFormat="1" ht="15.75">
      <c r="A32" s="30">
        <v>36</v>
      </c>
      <c r="B32" s="30" t="str">
        <f>Entry!B32</f>
        <v>Pyck</v>
      </c>
      <c r="C32" s="30"/>
      <c r="D32" s="30"/>
      <c r="E32" s="30" t="s">
        <v>216</v>
      </c>
      <c r="F32" s="31">
        <v>1</v>
      </c>
      <c r="G32" s="31" t="s">
        <v>49</v>
      </c>
      <c r="H32" s="31">
        <v>0</v>
      </c>
      <c r="I32" s="167" t="s">
        <v>128</v>
      </c>
      <c r="J32" s="31">
        <v>1</v>
      </c>
      <c r="K32" s="31" t="s">
        <v>49</v>
      </c>
      <c r="L32" s="31">
        <v>6</v>
      </c>
      <c r="M32" s="31" t="s">
        <v>126</v>
      </c>
      <c r="N32" s="31">
        <v>7</v>
      </c>
      <c r="O32" s="77" t="s">
        <v>126</v>
      </c>
      <c r="P32" s="176">
        <f>F32+H32+J32+L32+N32</f>
        <v>15</v>
      </c>
      <c r="Q32" s="175">
        <v>32</v>
      </c>
      <c r="R32" s="176">
        <f t="shared" si="0"/>
        <v>-17</v>
      </c>
      <c r="S32" s="15"/>
    </row>
    <row r="33" spans="1:19" s="3" customFormat="1" ht="15.75">
      <c r="A33" s="30">
        <v>37</v>
      </c>
      <c r="B33" s="30" t="str">
        <f>Entry!B33</f>
        <v>Sorenson</v>
      </c>
      <c r="C33" s="30"/>
      <c r="D33" s="30"/>
      <c r="E33" s="30" t="s">
        <v>219</v>
      </c>
      <c r="F33" s="31"/>
      <c r="G33" s="31"/>
      <c r="H33" s="31"/>
      <c r="I33" s="31"/>
      <c r="J33" s="31"/>
      <c r="K33" s="31"/>
      <c r="L33" s="31"/>
      <c r="M33" s="31"/>
      <c r="N33" s="31"/>
      <c r="O33" s="77"/>
      <c r="P33" s="255">
        <v>4</v>
      </c>
      <c r="Q33" s="176"/>
      <c r="R33" s="176">
        <f t="shared" si="0"/>
        <v>4</v>
      </c>
      <c r="S33" s="15"/>
    </row>
    <row r="34" spans="1:19" s="3" customFormat="1" ht="15.75">
      <c r="A34" s="30">
        <v>38</v>
      </c>
      <c r="B34" s="30" t="str">
        <f>Entry!B34</f>
        <v>Toney</v>
      </c>
      <c r="C34" s="30"/>
      <c r="D34" s="30"/>
      <c r="E34" s="30" t="s">
        <v>260</v>
      </c>
      <c r="F34" s="31"/>
      <c r="G34" s="31"/>
      <c r="H34" s="31"/>
      <c r="I34" s="31"/>
      <c r="J34" s="31"/>
      <c r="K34" s="31"/>
      <c r="L34" s="31"/>
      <c r="M34" s="31"/>
      <c r="N34" s="31"/>
      <c r="O34" s="77"/>
      <c r="P34" s="255">
        <v>19</v>
      </c>
      <c r="Q34" s="176"/>
      <c r="R34" s="176">
        <f t="shared" si="0"/>
        <v>19</v>
      </c>
      <c r="S34" s="15"/>
    </row>
    <row r="35" spans="1:19" s="3" customFormat="1" ht="15.75">
      <c r="A35" s="30">
        <v>41</v>
      </c>
      <c r="B35" s="30" t="str">
        <f>Entry!B36</f>
        <v>Van Wyck</v>
      </c>
      <c r="C35" s="30"/>
      <c r="D35" s="30"/>
      <c r="E35" s="30" t="s">
        <v>260</v>
      </c>
      <c r="F35" s="31"/>
      <c r="G35" s="31"/>
      <c r="H35" s="31"/>
      <c r="I35" s="31"/>
      <c r="J35" s="31"/>
      <c r="K35" s="31"/>
      <c r="L35" s="31"/>
      <c r="M35" s="31"/>
      <c r="N35" s="31"/>
      <c r="O35" s="77"/>
      <c r="P35" s="255">
        <v>10</v>
      </c>
      <c r="Q35" s="176"/>
      <c r="R35" s="176">
        <f t="shared" si="0"/>
        <v>10</v>
      </c>
      <c r="S35" s="15"/>
    </row>
    <row r="36" spans="1:19" s="3" customFormat="1" ht="15.75">
      <c r="A36" s="30">
        <v>42</v>
      </c>
      <c r="B36" s="30" t="str">
        <f>Entry!B37</f>
        <v>Beckers</v>
      </c>
      <c r="C36" s="30"/>
      <c r="D36" s="30"/>
      <c r="E36" s="30" t="s">
        <v>216</v>
      </c>
      <c r="F36" s="31">
        <v>3</v>
      </c>
      <c r="G36" s="31" t="s">
        <v>49</v>
      </c>
      <c r="H36" s="31">
        <v>5</v>
      </c>
      <c r="I36" s="31" t="s">
        <v>49</v>
      </c>
      <c r="J36" s="31">
        <v>11</v>
      </c>
      <c r="K36" s="31" t="s">
        <v>49</v>
      </c>
      <c r="L36" s="31">
        <v>10</v>
      </c>
      <c r="M36" s="31" t="s">
        <v>49</v>
      </c>
      <c r="N36" s="31">
        <v>9</v>
      </c>
      <c r="O36" s="77" t="s">
        <v>49</v>
      </c>
      <c r="P36" s="176">
        <f>F36+H36+J36+L36+N36</f>
        <v>38</v>
      </c>
      <c r="Q36" s="176">
        <v>11</v>
      </c>
      <c r="R36" s="176">
        <f t="shared" si="0"/>
        <v>27</v>
      </c>
      <c r="S36" s="15"/>
    </row>
    <row r="37" spans="1:19" s="3" customFormat="1" ht="15.75">
      <c r="A37" s="30">
        <v>43</v>
      </c>
      <c r="B37" s="30" t="str">
        <f>Entry!B38</f>
        <v>Beckers</v>
      </c>
      <c r="C37" s="30"/>
      <c r="D37" s="30"/>
      <c r="E37" s="30" t="s">
        <v>216</v>
      </c>
      <c r="F37" s="31">
        <v>16</v>
      </c>
      <c r="G37" s="31" t="s">
        <v>49</v>
      </c>
      <c r="H37" s="31">
        <v>16</v>
      </c>
      <c r="I37" s="31" t="s">
        <v>49</v>
      </c>
      <c r="J37" s="31">
        <v>20</v>
      </c>
      <c r="K37" s="31" t="s">
        <v>49</v>
      </c>
      <c r="L37" s="31">
        <v>17</v>
      </c>
      <c r="M37" s="31" t="s">
        <v>49</v>
      </c>
      <c r="N37" s="31">
        <v>15</v>
      </c>
      <c r="O37" s="77" t="s">
        <v>49</v>
      </c>
      <c r="P37" s="176">
        <f>F37+H37+J37+L37+N37</f>
        <v>84</v>
      </c>
      <c r="Q37" s="176">
        <v>20</v>
      </c>
      <c r="R37" s="176">
        <f t="shared" si="0"/>
        <v>64</v>
      </c>
      <c r="S37" s="15"/>
    </row>
    <row r="38" spans="1:19" s="3" customFormat="1" ht="15.75">
      <c r="A38" s="30">
        <v>44</v>
      </c>
      <c r="B38" s="30" t="str">
        <f>Entry!B39</f>
        <v>Nash</v>
      </c>
      <c r="C38" s="30"/>
      <c r="D38" s="30"/>
      <c r="E38" s="30" t="s">
        <v>216</v>
      </c>
      <c r="F38" s="31">
        <v>3</v>
      </c>
      <c r="G38" s="31" t="s">
        <v>49</v>
      </c>
      <c r="H38" s="31">
        <v>60</v>
      </c>
      <c r="I38" s="31" t="s">
        <v>49</v>
      </c>
      <c r="J38" s="31">
        <v>41</v>
      </c>
      <c r="K38" s="31" t="s">
        <v>49</v>
      </c>
      <c r="L38" s="31">
        <v>20</v>
      </c>
      <c r="M38" s="31" t="s">
        <v>126</v>
      </c>
      <c r="N38" s="31">
        <v>41</v>
      </c>
      <c r="O38" s="77" t="s">
        <v>49</v>
      </c>
      <c r="P38" s="176">
        <f>F38+H38+J38+L38+N38</f>
        <v>165</v>
      </c>
      <c r="Q38" s="176">
        <v>60</v>
      </c>
      <c r="R38" s="176">
        <f t="shared" si="0"/>
        <v>105</v>
      </c>
      <c r="S38" s="15"/>
    </row>
    <row r="39" spans="1:19" s="3" customFormat="1" ht="15.75">
      <c r="A39" s="30">
        <v>45</v>
      </c>
      <c r="B39" s="30" t="str">
        <f>Entry!B40</f>
        <v>Nash</v>
      </c>
      <c r="C39" s="30"/>
      <c r="D39" s="30"/>
      <c r="E39" s="30" t="s">
        <v>216</v>
      </c>
      <c r="F39" s="31">
        <v>60</v>
      </c>
      <c r="G39" s="31"/>
      <c r="H39" s="31">
        <v>60</v>
      </c>
      <c r="I39" s="31"/>
      <c r="J39" s="31">
        <v>60</v>
      </c>
      <c r="K39" s="31"/>
      <c r="L39" s="31">
        <v>2</v>
      </c>
      <c r="M39" s="31" t="s">
        <v>126</v>
      </c>
      <c r="N39" s="31">
        <v>14</v>
      </c>
      <c r="O39" s="77" t="s">
        <v>49</v>
      </c>
      <c r="P39" s="176">
        <f>F39+H39+J39+L39+N39</f>
        <v>196</v>
      </c>
      <c r="Q39" s="176">
        <v>60</v>
      </c>
      <c r="R39" s="176">
        <f t="shared" si="0"/>
        <v>136</v>
      </c>
      <c r="S39" s="15"/>
    </row>
    <row r="40" spans="1:19" s="3" customFormat="1" ht="15.75">
      <c r="A40" s="30">
        <v>46</v>
      </c>
      <c r="B40" s="30" t="str">
        <f>Entry!B41</f>
        <v>Smoljan</v>
      </c>
      <c r="C40" s="30"/>
      <c r="D40" s="30"/>
      <c r="E40" s="30" t="s">
        <v>219</v>
      </c>
      <c r="F40" s="31">
        <v>1</v>
      </c>
      <c r="G40" s="31" t="s">
        <v>49</v>
      </c>
      <c r="H40" s="31">
        <v>1</v>
      </c>
      <c r="I40" s="31" t="s">
        <v>126</v>
      </c>
      <c r="J40" s="31">
        <v>2</v>
      </c>
      <c r="K40" s="31" t="s">
        <v>49</v>
      </c>
      <c r="L40" s="31">
        <v>2</v>
      </c>
      <c r="M40" s="31" t="s">
        <v>126</v>
      </c>
      <c r="N40" s="31">
        <v>0</v>
      </c>
      <c r="O40" s="179" t="s">
        <v>128</v>
      </c>
      <c r="P40" s="176">
        <f>F40+H40+J40+L40+N40</f>
        <v>6</v>
      </c>
      <c r="Q40" s="176">
        <v>2</v>
      </c>
      <c r="R40" s="176">
        <f t="shared" si="0"/>
        <v>4</v>
      </c>
      <c r="S40" s="15"/>
    </row>
    <row r="41" spans="1:19" s="3" customFormat="1" ht="15.75">
      <c r="A41" s="30">
        <v>47</v>
      </c>
      <c r="B41" s="30" t="str">
        <f>Entry!B42</f>
        <v>Degarate</v>
      </c>
      <c r="C41" s="30"/>
      <c r="D41" s="30"/>
      <c r="E41" s="30" t="s">
        <v>253</v>
      </c>
      <c r="F41" s="31"/>
      <c r="G41" s="31"/>
      <c r="H41" s="31"/>
      <c r="I41" s="31"/>
      <c r="J41" s="31"/>
      <c r="K41" s="31"/>
      <c r="L41" s="31"/>
      <c r="M41" s="31"/>
      <c r="N41" s="31"/>
      <c r="O41" s="77"/>
      <c r="P41" s="255">
        <v>40</v>
      </c>
      <c r="Q41" s="176"/>
      <c r="R41" s="176">
        <f t="shared" si="0"/>
        <v>40</v>
      </c>
      <c r="S41" s="15"/>
    </row>
    <row r="42" spans="1:19" s="3" customFormat="1" ht="15.75">
      <c r="A42" s="30">
        <v>48</v>
      </c>
      <c r="B42" s="30" t="str">
        <f>Entry!B43</f>
        <v>Reese</v>
      </c>
      <c r="C42" s="30"/>
      <c r="D42" s="30"/>
      <c r="E42" s="30" t="s">
        <v>216</v>
      </c>
      <c r="F42" s="31"/>
      <c r="G42" s="167"/>
      <c r="H42" s="167"/>
      <c r="I42" s="167"/>
      <c r="J42" s="167"/>
      <c r="K42" s="167"/>
      <c r="L42" s="31"/>
      <c r="M42" s="31"/>
      <c r="N42" s="31"/>
      <c r="O42" s="77"/>
      <c r="P42" s="247">
        <v>15</v>
      </c>
      <c r="Q42" s="176"/>
      <c r="R42" s="176">
        <f t="shared" si="0"/>
        <v>15</v>
      </c>
      <c r="S42" s="15" t="s">
        <v>264</v>
      </c>
    </row>
    <row r="43" spans="1:19" s="3" customFormat="1" ht="15.75">
      <c r="A43" s="30">
        <v>49</v>
      </c>
      <c r="B43" s="30" t="str">
        <f>Entry!B44</f>
        <v>Esen</v>
      </c>
      <c r="C43" s="30"/>
      <c r="D43" s="30"/>
      <c r="E43" s="30" t="s">
        <v>216</v>
      </c>
      <c r="F43" s="31"/>
      <c r="G43" s="31"/>
      <c r="H43" s="31"/>
      <c r="I43" s="31"/>
      <c r="J43" s="31"/>
      <c r="K43" s="31"/>
      <c r="L43" s="31"/>
      <c r="M43" s="31"/>
      <c r="N43" s="31"/>
      <c r="O43" s="77"/>
      <c r="P43" s="255">
        <v>75</v>
      </c>
      <c r="Q43" s="176"/>
      <c r="R43" s="176">
        <f t="shared" si="0"/>
        <v>75</v>
      </c>
      <c r="S43" s="15"/>
    </row>
    <row r="44" spans="1:19" s="3" customFormat="1" ht="15.75">
      <c r="A44" s="30">
        <v>54</v>
      </c>
      <c r="B44" s="30" t="str">
        <f>Entry!B49</f>
        <v>Walkker</v>
      </c>
      <c r="C44" s="30"/>
      <c r="D44" s="30"/>
      <c r="E44" s="30" t="s">
        <v>219</v>
      </c>
      <c r="F44" s="31">
        <v>2</v>
      </c>
      <c r="G44" s="31" t="s">
        <v>49</v>
      </c>
      <c r="H44" s="31">
        <v>6</v>
      </c>
      <c r="I44" s="31" t="s">
        <v>49</v>
      </c>
      <c r="J44" s="31">
        <v>3</v>
      </c>
      <c r="K44" s="31" t="s">
        <v>49</v>
      </c>
      <c r="L44" s="31">
        <v>6</v>
      </c>
      <c r="M44" s="31" t="s">
        <v>49</v>
      </c>
      <c r="N44" s="31">
        <v>17</v>
      </c>
      <c r="O44" s="77" t="s">
        <v>49</v>
      </c>
      <c r="P44" s="176">
        <f>F44+H44+J44+L44+N44</f>
        <v>34</v>
      </c>
      <c r="Q44" s="176">
        <v>17</v>
      </c>
      <c r="R44" s="176">
        <f t="shared" si="0"/>
        <v>17</v>
      </c>
      <c r="S44" s="15"/>
    </row>
    <row r="45" spans="1:19" s="3" customFormat="1" ht="15.75">
      <c r="A45" s="30">
        <v>55</v>
      </c>
      <c r="B45" s="30" t="str">
        <f>Entry!B50</f>
        <v>Martynov</v>
      </c>
      <c r="C45" s="30"/>
      <c r="D45" s="30"/>
      <c r="E45" s="30" t="s">
        <v>253</v>
      </c>
      <c r="F45" s="31"/>
      <c r="G45" s="31"/>
      <c r="H45" s="31"/>
      <c r="I45" s="31"/>
      <c r="J45" s="31"/>
      <c r="K45" s="31"/>
      <c r="L45" s="31"/>
      <c r="M45" s="31"/>
      <c r="N45" s="31"/>
      <c r="O45" s="77"/>
      <c r="P45" s="247">
        <v>16</v>
      </c>
      <c r="Q45" s="176"/>
      <c r="R45" s="176">
        <f t="shared" si="0"/>
        <v>16</v>
      </c>
      <c r="S45" s="15" t="s">
        <v>264</v>
      </c>
    </row>
    <row r="46" spans="1:19" s="3" customFormat="1" ht="15.75">
      <c r="A46" s="30">
        <v>56</v>
      </c>
      <c r="B46" s="30" t="str">
        <f>Entry!B51</f>
        <v>Mackey</v>
      </c>
      <c r="C46" s="30"/>
      <c r="D46" s="30"/>
      <c r="E46" s="30" t="s">
        <v>253</v>
      </c>
      <c r="F46" s="31"/>
      <c r="G46" s="31"/>
      <c r="H46" s="31"/>
      <c r="I46" s="31"/>
      <c r="J46" s="31"/>
      <c r="K46" s="31"/>
      <c r="L46" s="31"/>
      <c r="M46" s="31"/>
      <c r="N46" s="31"/>
      <c r="O46" s="77"/>
      <c r="P46" s="255">
        <v>38</v>
      </c>
      <c r="Q46" s="176"/>
      <c r="R46" s="176">
        <f t="shared" si="0"/>
        <v>38</v>
      </c>
      <c r="S46" s="15"/>
    </row>
    <row r="47" spans="12:18" ht="18">
      <c r="L47" s="8"/>
      <c r="M47" s="6"/>
      <c r="N47" s="8"/>
      <c r="O47" s="16"/>
      <c r="P47" s="4"/>
      <c r="Q47" s="4"/>
      <c r="R47" s="7"/>
    </row>
    <row r="48" spans="1:18" ht="15.75">
      <c r="A48" s="30" t="e">
        <f>'Class info'!#REF!</f>
        <v>#REF!</v>
      </c>
      <c r="B48" s="30" t="str">
        <f>Entry!B16</f>
        <v>Higgs</v>
      </c>
      <c r="C48" s="30" t="str">
        <f>Entry!C16</f>
        <v>Pettersson</v>
      </c>
      <c r="D48" s="265"/>
      <c r="E48" s="79" t="s">
        <v>188</v>
      </c>
      <c r="F48" s="16"/>
      <c r="G48" s="16"/>
      <c r="H48" s="16"/>
      <c r="I48" s="16"/>
      <c r="J48" s="16"/>
      <c r="K48" s="16"/>
      <c r="L48" s="16"/>
      <c r="M48" s="16"/>
      <c r="N48" s="16"/>
      <c r="O48" s="16"/>
      <c r="P48" s="267"/>
      <c r="Q48" s="267"/>
      <c r="R48" s="267"/>
    </row>
    <row r="49" spans="1:19" s="3" customFormat="1" ht="15.75">
      <c r="A49" s="30">
        <v>40</v>
      </c>
      <c r="B49" s="30" t="str">
        <f>Entry!B35</f>
        <v>Guthrie</v>
      </c>
      <c r="C49" s="30"/>
      <c r="D49" s="30"/>
      <c r="E49" s="79" t="s">
        <v>188</v>
      </c>
      <c r="F49" s="16"/>
      <c r="G49" s="16"/>
      <c r="H49" s="16"/>
      <c r="I49" s="16"/>
      <c r="J49" s="16"/>
      <c r="K49" s="16"/>
      <c r="L49" s="16"/>
      <c r="M49" s="16"/>
      <c r="N49" s="16"/>
      <c r="O49" s="16"/>
      <c r="P49" s="267"/>
      <c r="Q49" s="267"/>
      <c r="R49" s="267"/>
      <c r="S49" s="15"/>
    </row>
    <row r="50" spans="1:19" s="3" customFormat="1" ht="15.75">
      <c r="A50" s="30">
        <v>50</v>
      </c>
      <c r="B50" s="30" t="str">
        <f>Entry!B45</f>
        <v>Anderson</v>
      </c>
      <c r="C50" s="30"/>
      <c r="D50" s="30"/>
      <c r="E50" s="79" t="s">
        <v>188</v>
      </c>
      <c r="F50" s="16"/>
      <c r="G50" s="16"/>
      <c r="H50" s="16"/>
      <c r="I50" s="16"/>
      <c r="J50" s="16"/>
      <c r="K50" s="16"/>
      <c r="L50" s="16"/>
      <c r="M50" s="16"/>
      <c r="N50" s="16"/>
      <c r="O50" s="16"/>
      <c r="P50" s="267"/>
      <c r="Q50" s="267"/>
      <c r="R50" s="267"/>
      <c r="S50" s="15"/>
    </row>
    <row r="51" spans="1:19" s="3" customFormat="1" ht="15.75">
      <c r="A51" s="30">
        <v>51</v>
      </c>
      <c r="B51" s="30" t="str">
        <f>Entry!B46</f>
        <v>Johnson</v>
      </c>
      <c r="C51" s="30"/>
      <c r="D51" s="30"/>
      <c r="E51" s="79" t="s">
        <v>188</v>
      </c>
      <c r="F51" s="16"/>
      <c r="G51" s="16"/>
      <c r="H51" s="16"/>
      <c r="I51" s="16"/>
      <c r="J51" s="16"/>
      <c r="K51" s="16"/>
      <c r="L51" s="16"/>
      <c r="M51" s="16"/>
      <c r="N51" s="16"/>
      <c r="O51" s="16"/>
      <c r="P51" s="267"/>
      <c r="Q51" s="267"/>
      <c r="R51" s="267"/>
      <c r="S51" s="15"/>
    </row>
    <row r="52" spans="1:19" s="3" customFormat="1" ht="15.75">
      <c r="A52" s="30">
        <v>52</v>
      </c>
      <c r="B52" s="30" t="str">
        <f>Entry!B47</f>
        <v>Tynes</v>
      </c>
      <c r="C52" s="30"/>
      <c r="D52" s="30"/>
      <c r="E52" s="79" t="s">
        <v>188</v>
      </c>
      <c r="F52" s="16"/>
      <c r="G52" s="16"/>
      <c r="H52" s="16"/>
      <c r="I52" s="16"/>
      <c r="J52" s="16"/>
      <c r="K52" s="16"/>
      <c r="L52" s="16"/>
      <c r="M52" s="16"/>
      <c r="N52" s="16"/>
      <c r="O52" s="16"/>
      <c r="P52" s="267"/>
      <c r="Q52" s="267"/>
      <c r="R52" s="267"/>
      <c r="S52" s="15"/>
    </row>
    <row r="53" spans="1:19" s="3" customFormat="1" ht="15.75">
      <c r="A53" s="30">
        <v>53</v>
      </c>
      <c r="B53" s="30" t="str">
        <f>Entry!B48</f>
        <v>Sailor</v>
      </c>
      <c r="C53" s="30"/>
      <c r="D53" s="30"/>
      <c r="E53" s="79" t="s">
        <v>188</v>
      </c>
      <c r="F53" s="16"/>
      <c r="G53" s="16"/>
      <c r="H53" s="16"/>
      <c r="I53" s="16"/>
      <c r="J53" s="16"/>
      <c r="K53" s="16"/>
      <c r="L53" s="16"/>
      <c r="M53" s="16"/>
      <c r="N53" s="16"/>
      <c r="O53" s="16"/>
      <c r="P53" s="267"/>
      <c r="Q53" s="267"/>
      <c r="R53" s="267"/>
      <c r="S53" s="15"/>
    </row>
    <row r="54" spans="1:19" s="3" customFormat="1" ht="15.75">
      <c r="A54" s="30">
        <v>58</v>
      </c>
      <c r="B54" s="30" t="str">
        <f>Entry!B53</f>
        <v>Thompson</v>
      </c>
      <c r="C54" s="30"/>
      <c r="D54" s="30"/>
      <c r="E54" s="79" t="s">
        <v>188</v>
      </c>
      <c r="F54" s="16"/>
      <c r="G54" s="16"/>
      <c r="H54" s="16"/>
      <c r="I54" s="16"/>
      <c r="J54" s="16"/>
      <c r="K54" s="16"/>
      <c r="L54" s="16"/>
      <c r="M54" s="16"/>
      <c r="N54" s="16"/>
      <c r="O54" s="16"/>
      <c r="P54" s="267"/>
      <c r="Q54" s="267"/>
      <c r="R54" s="267"/>
      <c r="S54" s="15"/>
    </row>
    <row r="55" spans="6:18" ht="15.75">
      <c r="F55" s="16"/>
      <c r="G55" s="16"/>
      <c r="H55" s="16"/>
      <c r="I55" s="16"/>
      <c r="J55" s="16"/>
      <c r="K55" s="16"/>
      <c r="L55" s="16"/>
      <c r="M55" s="16"/>
      <c r="N55" s="16"/>
      <c r="O55" s="16"/>
      <c r="P55" s="267"/>
      <c r="Q55" s="267"/>
      <c r="R55" s="267"/>
    </row>
    <row r="56" spans="2:18" ht="18">
      <c r="B56" s="78" t="s">
        <v>241</v>
      </c>
      <c r="C56" s="76"/>
      <c r="D56" s="76"/>
      <c r="L56" s="6"/>
      <c r="M56" s="6"/>
      <c r="N56" s="6"/>
      <c r="O56" s="16"/>
      <c r="P56" s="4"/>
      <c r="Q56" s="4"/>
      <c r="R56" s="4"/>
    </row>
    <row r="57" spans="1:16" ht="15" customHeight="1">
      <c r="A57" s="4"/>
      <c r="B57" s="15"/>
      <c r="E57" s="4"/>
      <c r="F57" s="4"/>
      <c r="G57" s="4"/>
      <c r="H57" s="4"/>
      <c r="I57" s="4"/>
      <c r="J57" s="4"/>
      <c r="K57" s="4"/>
      <c r="L57" s="7"/>
      <c r="M57" s="7"/>
      <c r="N57" s="7"/>
      <c r="O57" s="7"/>
      <c r="P57" s="4"/>
    </row>
    <row r="58" spans="1:18" ht="15">
      <c r="A58" s="4"/>
      <c r="B58" s="14" t="s">
        <v>21</v>
      </c>
      <c r="C58" s="4"/>
      <c r="D58" s="4"/>
      <c r="E58" s="4"/>
      <c r="F58" s="4"/>
      <c r="G58" s="4"/>
      <c r="H58" s="4"/>
      <c r="I58" s="4"/>
      <c r="J58" s="4"/>
      <c r="K58" s="4"/>
      <c r="L58" s="4"/>
      <c r="M58" s="4"/>
      <c r="N58" s="4"/>
      <c r="O58" s="4"/>
      <c r="P58" s="4"/>
      <c r="Q58" s="4"/>
      <c r="R58" s="4"/>
    </row>
    <row r="59" spans="2:19" s="3" customFormat="1" ht="15">
      <c r="B59" s="4"/>
      <c r="C59" s="4"/>
      <c r="D59" s="4"/>
      <c r="P59" s="4"/>
      <c r="Q59" s="4"/>
      <c r="R59" s="4"/>
      <c r="S59" s="15"/>
    </row>
    <row r="60" spans="1:18" ht="15">
      <c r="A60" s="4"/>
      <c r="E60" s="4"/>
      <c r="F60" s="4"/>
      <c r="G60" s="4"/>
      <c r="H60" s="4"/>
      <c r="I60" s="4"/>
      <c r="J60" s="4"/>
      <c r="K60" s="4"/>
      <c r="L60" s="4"/>
      <c r="M60" s="4"/>
      <c r="N60" s="4"/>
      <c r="O60" s="4"/>
      <c r="P60" s="4"/>
      <c r="Q60" s="4"/>
      <c r="R60" s="4"/>
    </row>
    <row r="61" spans="1:18" ht="15">
      <c r="A61" s="4"/>
      <c r="B61" s="4"/>
      <c r="C61" s="4"/>
      <c r="D61" s="4"/>
      <c r="E61" s="4"/>
      <c r="F61" s="4"/>
      <c r="G61" s="4"/>
      <c r="H61" s="4"/>
      <c r="I61" s="4"/>
      <c r="J61" s="4"/>
      <c r="K61" s="4"/>
      <c r="L61" s="4"/>
      <c r="M61" s="4"/>
      <c r="N61" s="4"/>
      <c r="O61" s="4"/>
      <c r="P61" s="4"/>
      <c r="Q61" s="4"/>
      <c r="R61" s="4"/>
    </row>
    <row r="62" spans="1:18" ht="15">
      <c r="A62" s="4"/>
      <c r="B62" s="4"/>
      <c r="C62" s="4"/>
      <c r="D62" s="4"/>
      <c r="E62" s="4"/>
      <c r="F62" s="4"/>
      <c r="G62" s="4"/>
      <c r="H62" s="4"/>
      <c r="I62" s="4"/>
      <c r="J62" s="4"/>
      <c r="K62" s="4"/>
      <c r="L62" s="4"/>
      <c r="M62" s="4"/>
      <c r="N62" s="4"/>
      <c r="O62" s="4"/>
      <c r="P62" s="4"/>
      <c r="Q62" s="4"/>
      <c r="R62" s="4"/>
    </row>
    <row r="63" spans="1:18" ht="15">
      <c r="A63" s="4"/>
      <c r="B63" s="4"/>
      <c r="C63" s="4"/>
      <c r="D63" s="4"/>
      <c r="E63" s="4"/>
      <c r="F63" s="4"/>
      <c r="G63" s="4"/>
      <c r="H63" s="4"/>
      <c r="I63" s="4"/>
      <c r="J63" s="4"/>
      <c r="K63" s="4"/>
      <c r="L63" s="4"/>
      <c r="M63" s="4"/>
      <c r="N63" s="4"/>
      <c r="O63" s="4"/>
      <c r="P63" s="4"/>
      <c r="Q63" s="4"/>
      <c r="R63" s="4"/>
    </row>
    <row r="64" spans="1:18" ht="15">
      <c r="A64" s="4"/>
      <c r="B64" s="4"/>
      <c r="C64" s="4"/>
      <c r="D64" s="4"/>
      <c r="E64" s="4"/>
      <c r="F64" s="4"/>
      <c r="G64" s="4"/>
      <c r="H64" s="4"/>
      <c r="I64" s="4"/>
      <c r="J64" s="4"/>
      <c r="K64" s="4"/>
      <c r="L64" s="4"/>
      <c r="M64" s="4"/>
      <c r="N64" s="4"/>
      <c r="O64" s="4"/>
      <c r="Q64" s="4"/>
      <c r="R64" s="4"/>
    </row>
    <row r="65" spans="1:18" ht="15">
      <c r="A65" s="4"/>
      <c r="B65" s="4"/>
      <c r="C65" s="4"/>
      <c r="D65" s="4"/>
      <c r="E65" s="4"/>
      <c r="F65" s="4"/>
      <c r="G65" s="4"/>
      <c r="H65" s="4"/>
      <c r="I65" s="4"/>
      <c r="J65" s="4"/>
      <c r="K65" s="4"/>
      <c r="L65" s="4"/>
      <c r="M65" s="4"/>
      <c r="N65" s="4"/>
      <c r="O65" s="4"/>
      <c r="P65" s="4"/>
      <c r="Q65" s="4"/>
      <c r="R65" s="4"/>
    </row>
    <row r="66" spans="1:18" ht="15">
      <c r="A66" s="4"/>
      <c r="B66" s="4"/>
      <c r="C66" s="4"/>
      <c r="D66" s="4"/>
      <c r="E66" s="4"/>
      <c r="F66" s="4"/>
      <c r="G66" s="4"/>
      <c r="H66" s="4"/>
      <c r="I66" s="4"/>
      <c r="J66" s="4"/>
      <c r="K66" s="4"/>
      <c r="L66" s="4"/>
      <c r="M66" s="4"/>
      <c r="N66" s="4"/>
      <c r="O66" s="4"/>
      <c r="P66" s="4"/>
      <c r="Q66" s="4"/>
      <c r="R66" s="4"/>
    </row>
    <row r="67" spans="1:18" ht="15">
      <c r="A67" s="4"/>
      <c r="B67" s="4"/>
      <c r="C67" s="4"/>
      <c r="D67" s="4"/>
      <c r="E67" s="4"/>
      <c r="F67" s="4"/>
      <c r="G67" s="4"/>
      <c r="H67" s="4"/>
      <c r="I67" s="4"/>
      <c r="J67" s="4"/>
      <c r="K67" s="4"/>
      <c r="L67" s="4"/>
      <c r="M67" s="4"/>
      <c r="N67" s="4"/>
      <c r="O67" s="4"/>
      <c r="P67" s="4"/>
      <c r="Q67" s="4"/>
      <c r="R67" s="4"/>
    </row>
    <row r="68" spans="1:18" ht="15">
      <c r="A68" s="4"/>
      <c r="B68" s="4"/>
      <c r="C68" s="4"/>
      <c r="D68" s="4"/>
      <c r="E68" s="4"/>
      <c r="F68" s="4"/>
      <c r="G68" s="4"/>
      <c r="H68" s="4"/>
      <c r="I68" s="4"/>
      <c r="J68" s="4"/>
      <c r="K68" s="4"/>
      <c r="L68" s="4"/>
      <c r="M68" s="4"/>
      <c r="N68" s="4"/>
      <c r="O68" s="4"/>
      <c r="P68" s="4"/>
      <c r="Q68" s="4"/>
      <c r="R68" s="4"/>
    </row>
    <row r="69" spans="1:18" ht="15">
      <c r="A69" s="4"/>
      <c r="B69" s="4"/>
      <c r="C69" s="4"/>
      <c r="D69" s="4"/>
      <c r="E69" s="4"/>
      <c r="F69" s="4"/>
      <c r="G69" s="4"/>
      <c r="H69" s="4"/>
      <c r="I69" s="4"/>
      <c r="J69" s="4"/>
      <c r="K69" s="4"/>
      <c r="L69" s="4"/>
      <c r="M69" s="4"/>
      <c r="N69" s="4"/>
      <c r="O69" s="4"/>
      <c r="P69" s="4"/>
      <c r="Q69" s="4"/>
      <c r="R69" s="4"/>
    </row>
    <row r="70" spans="1:16" ht="15">
      <c r="A70" s="4"/>
      <c r="B70" s="4"/>
      <c r="C70" s="4"/>
      <c r="D70" s="4"/>
      <c r="E70" s="4"/>
      <c r="F70" s="4"/>
      <c r="G70" s="4"/>
      <c r="H70" s="4"/>
      <c r="I70" s="4"/>
      <c r="J70" s="4"/>
      <c r="K70" s="4"/>
      <c r="L70" s="4"/>
      <c r="M70" s="4"/>
      <c r="N70" s="4"/>
      <c r="O70" s="4"/>
      <c r="P70" s="4"/>
    </row>
    <row r="71" spans="1:18" ht="15">
      <c r="A71" s="4"/>
      <c r="B71" s="4"/>
      <c r="C71" s="4"/>
      <c r="D71" s="4"/>
      <c r="E71" s="4"/>
      <c r="F71" s="4"/>
      <c r="G71" s="4"/>
      <c r="H71" s="4"/>
      <c r="I71" s="4"/>
      <c r="J71" s="4"/>
      <c r="K71" s="4"/>
      <c r="L71" s="4"/>
      <c r="M71" s="4"/>
      <c r="N71" s="4"/>
      <c r="O71" s="4"/>
      <c r="P71" s="4"/>
      <c r="Q71" s="4"/>
      <c r="R71" s="4"/>
    </row>
    <row r="72" spans="2:19" s="3" customFormat="1" ht="15">
      <c r="B72" s="4"/>
      <c r="C72" s="4"/>
      <c r="D72" s="4"/>
      <c r="P72" s="4"/>
      <c r="Q72" s="4"/>
      <c r="R72" s="4"/>
      <c r="S72" s="15"/>
    </row>
    <row r="73" spans="1:18" ht="15">
      <c r="A73" s="4"/>
      <c r="E73" s="4"/>
      <c r="F73" s="4"/>
      <c r="G73" s="4"/>
      <c r="H73" s="4"/>
      <c r="I73" s="4"/>
      <c r="J73" s="4"/>
      <c r="K73" s="4"/>
      <c r="L73" s="4"/>
      <c r="M73" s="4"/>
      <c r="N73" s="4"/>
      <c r="O73" s="4"/>
      <c r="P73" s="4"/>
      <c r="Q73" s="4"/>
      <c r="R73" s="4"/>
    </row>
    <row r="74" spans="1:18" ht="15">
      <c r="A74" s="4"/>
      <c r="B74" s="4"/>
      <c r="C74" s="4"/>
      <c r="D74" s="4"/>
      <c r="E74" s="4"/>
      <c r="F74" s="4"/>
      <c r="G74" s="4"/>
      <c r="H74" s="4"/>
      <c r="I74" s="4"/>
      <c r="J74" s="4"/>
      <c r="K74" s="4"/>
      <c r="L74" s="4"/>
      <c r="M74" s="4"/>
      <c r="N74" s="4"/>
      <c r="O74" s="4"/>
      <c r="P74" s="4"/>
      <c r="Q74" s="4"/>
      <c r="R74" s="4"/>
    </row>
    <row r="75" spans="1:18" ht="15">
      <c r="A75" s="4"/>
      <c r="B75" s="4"/>
      <c r="C75" s="4"/>
      <c r="D75" s="4"/>
      <c r="E75" s="4"/>
      <c r="F75" s="4"/>
      <c r="G75" s="4"/>
      <c r="H75" s="4"/>
      <c r="I75" s="4"/>
      <c r="J75" s="4"/>
      <c r="K75" s="4"/>
      <c r="L75" s="4"/>
      <c r="M75" s="4"/>
      <c r="N75" s="4"/>
      <c r="O75" s="4"/>
      <c r="P75" s="4"/>
      <c r="Q75" s="4"/>
      <c r="R75" s="4"/>
    </row>
    <row r="76" spans="1:18" ht="15">
      <c r="A76" s="4"/>
      <c r="B76" s="4"/>
      <c r="C76" s="4"/>
      <c r="D76" s="4"/>
      <c r="E76" s="4"/>
      <c r="F76" s="4"/>
      <c r="G76" s="4"/>
      <c r="H76" s="4"/>
      <c r="I76" s="4"/>
      <c r="J76" s="4"/>
      <c r="K76" s="4"/>
      <c r="L76" s="4"/>
      <c r="M76" s="4"/>
      <c r="N76" s="4"/>
      <c r="O76" s="4"/>
      <c r="P76" s="4"/>
      <c r="Q76" s="4"/>
      <c r="R76" s="4"/>
    </row>
    <row r="77" spans="1:18" ht="15">
      <c r="A77" s="4"/>
      <c r="B77" s="4"/>
      <c r="C77" s="4"/>
      <c r="D77" s="4"/>
      <c r="E77" s="4"/>
      <c r="F77" s="4"/>
      <c r="G77" s="4"/>
      <c r="H77" s="4"/>
      <c r="I77" s="4"/>
      <c r="J77" s="4"/>
      <c r="K77" s="4"/>
      <c r="L77" s="4"/>
      <c r="M77" s="4"/>
      <c r="N77" s="4"/>
      <c r="O77" s="4"/>
      <c r="Q77" s="4"/>
      <c r="R77" s="4"/>
    </row>
    <row r="78" spans="1:18" ht="15">
      <c r="A78" s="4"/>
      <c r="B78" s="4"/>
      <c r="C78" s="4"/>
      <c r="D78" s="4"/>
      <c r="E78" s="4"/>
      <c r="F78" s="4"/>
      <c r="G78" s="4"/>
      <c r="H78" s="4"/>
      <c r="I78" s="4"/>
      <c r="J78" s="4"/>
      <c r="K78" s="4"/>
      <c r="L78" s="4"/>
      <c r="M78" s="4"/>
      <c r="N78" s="4"/>
      <c r="O78" s="4"/>
      <c r="Q78" s="4"/>
      <c r="R78" s="4"/>
    </row>
    <row r="79" spans="1:18" ht="15">
      <c r="A79" s="4"/>
      <c r="B79" s="4"/>
      <c r="C79" s="4"/>
      <c r="D79" s="4"/>
      <c r="E79" s="4"/>
      <c r="F79" s="4"/>
      <c r="G79" s="4"/>
      <c r="H79" s="4"/>
      <c r="I79" s="4"/>
      <c r="J79" s="4"/>
      <c r="K79" s="4"/>
      <c r="L79" s="4"/>
      <c r="M79" s="4"/>
      <c r="N79" s="4"/>
      <c r="O79" s="4"/>
      <c r="Q79" s="4"/>
      <c r="R79" s="4"/>
    </row>
    <row r="80" spans="1:18" ht="15">
      <c r="A80" s="4"/>
      <c r="B80" s="4"/>
      <c r="C80" s="4"/>
      <c r="D80" s="4"/>
      <c r="E80" s="4"/>
      <c r="F80" s="4"/>
      <c r="G80" s="4"/>
      <c r="H80" s="4"/>
      <c r="I80" s="4"/>
      <c r="J80" s="4"/>
      <c r="K80" s="4"/>
      <c r="L80" s="4"/>
      <c r="M80" s="4"/>
      <c r="N80" s="4"/>
      <c r="O80" s="4"/>
      <c r="Q80" s="4"/>
      <c r="R80" s="4"/>
    </row>
    <row r="81" spans="1:18" ht="15">
      <c r="A81" s="4"/>
      <c r="B81" s="4"/>
      <c r="C81" s="4"/>
      <c r="D81" s="4"/>
      <c r="E81" s="4"/>
      <c r="F81" s="4"/>
      <c r="G81" s="4"/>
      <c r="H81" s="4"/>
      <c r="I81" s="4"/>
      <c r="J81" s="4"/>
      <c r="K81" s="4"/>
      <c r="L81" s="4"/>
      <c r="M81" s="4"/>
      <c r="N81" s="4"/>
      <c r="O81" s="4"/>
      <c r="Q81" s="4"/>
      <c r="R81" s="4"/>
    </row>
    <row r="82" spans="1:18" ht="15">
      <c r="A82" s="4"/>
      <c r="B82" s="4"/>
      <c r="C82" s="4"/>
      <c r="D82" s="4"/>
      <c r="E82" s="4"/>
      <c r="F82" s="4"/>
      <c r="G82" s="4"/>
      <c r="H82" s="4"/>
      <c r="I82" s="4"/>
      <c r="J82" s="4"/>
      <c r="K82" s="4"/>
      <c r="L82" s="4"/>
      <c r="M82" s="4"/>
      <c r="N82" s="4"/>
      <c r="O82" s="4"/>
      <c r="Q82" s="4"/>
      <c r="R82" s="4"/>
    </row>
    <row r="83" spans="1:15" ht="15">
      <c r="A83" s="4"/>
      <c r="B83" s="4"/>
      <c r="C83" s="4"/>
      <c r="D83" s="4"/>
      <c r="E83" s="4"/>
      <c r="F83" s="4"/>
      <c r="G83" s="4"/>
      <c r="H83" s="4"/>
      <c r="I83" s="4"/>
      <c r="J83" s="4"/>
      <c r="K83" s="4"/>
      <c r="L83" s="4"/>
      <c r="M83" s="4"/>
      <c r="N83" s="4"/>
      <c r="O83" s="4"/>
    </row>
    <row r="84" spans="1:15" ht="15">
      <c r="A84" s="4"/>
      <c r="B84" s="4"/>
      <c r="C84" s="4"/>
      <c r="D84" s="4"/>
      <c r="E84" s="4"/>
      <c r="F84" s="4"/>
      <c r="G84" s="4"/>
      <c r="H84" s="4"/>
      <c r="I84" s="4"/>
      <c r="J84" s="4"/>
      <c r="K84" s="4"/>
      <c r="L84" s="4"/>
      <c r="M84" s="4"/>
      <c r="N84" s="4"/>
      <c r="O84" s="4"/>
    </row>
    <row r="85" spans="2:4" ht="15">
      <c r="B85" s="4"/>
      <c r="C85" s="4"/>
      <c r="D85" s="4"/>
    </row>
  </sheetData>
  <sheetProtection/>
  <mergeCells count="5">
    <mergeCell ref="F1:G2"/>
    <mergeCell ref="L1:M2"/>
    <mergeCell ref="N1:O2"/>
    <mergeCell ref="J1:K2"/>
    <mergeCell ref="H1:I2"/>
  </mergeCells>
  <printOptions horizontalCentered="1"/>
  <pageMargins left="0.5" right="0.5" top="1" bottom="1" header="0.5" footer="0.5"/>
  <pageSetup fitToHeight="1" fitToWidth="1" horizontalDpi="600" verticalDpi="600" orientation="portrait" scale="66" r:id="rId1"/>
  <headerFooter>
    <oddHeader>&amp;C&amp;"Arial,Bold"&amp;14 2018 ALCAN 5000 - Day 8</oddHeader>
    <oddFooter>&amp;R&amp;Z&amp;F&amp;A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N57"/>
  <sheetViews>
    <sheetView zoomScale="93" zoomScaleNormal="93" zoomScalePageLayoutView="115" workbookViewId="0" topLeftCell="A1">
      <selection activeCell="P17" sqref="P17"/>
    </sheetView>
  </sheetViews>
  <sheetFormatPr defaultColWidth="9.140625" defaultRowHeight="12.75"/>
  <cols>
    <col min="1" max="1" width="3.8515625" style="3" bestFit="1" customWidth="1"/>
    <col min="2" max="2" width="19.140625" style="3" bestFit="1" customWidth="1"/>
    <col min="3" max="3" width="23.8515625" style="3" bestFit="1" customWidth="1"/>
    <col min="4" max="4" width="20.140625" style="3" hidden="1" customWidth="1"/>
    <col min="5" max="5" width="13.8515625" style="3" customWidth="1"/>
    <col min="6" max="6" width="10.421875" style="45" bestFit="1" customWidth="1"/>
    <col min="7" max="7" width="10.421875" style="3" bestFit="1" customWidth="1"/>
    <col min="8" max="8" width="10.421875" style="3" customWidth="1"/>
    <col min="9" max="9" width="10.00390625" style="45" bestFit="1" customWidth="1"/>
    <col min="10" max="13" width="10.421875" style="3" customWidth="1"/>
    <col min="14" max="14" width="11.7109375" style="3" bestFit="1" customWidth="1"/>
    <col min="15" max="15" width="10.57421875" style="6" customWidth="1"/>
    <col min="16" max="16" width="34.140625" style="3" bestFit="1" customWidth="1"/>
    <col min="17" max="17" width="4.7109375" style="3" bestFit="1" customWidth="1"/>
    <col min="18" max="18" width="3.8515625" style="3" bestFit="1" customWidth="1"/>
    <col min="19" max="19" width="4.7109375" style="3" customWidth="1"/>
    <col min="20" max="20" width="3.8515625" style="3" bestFit="1" customWidth="1"/>
    <col min="21" max="21" width="4.7109375" style="3" customWidth="1"/>
    <col min="22" max="22" width="5.7109375" style="3" bestFit="1" customWidth="1"/>
    <col min="23" max="23" width="4.7109375" style="3" customWidth="1"/>
    <col min="24" max="24" width="3.8515625" style="3" bestFit="1" customWidth="1"/>
    <col min="25" max="25" width="4.7109375" style="3" customWidth="1"/>
    <col min="26" max="26" width="3.8515625" style="3" bestFit="1" customWidth="1"/>
    <col min="27" max="27" width="4.7109375" style="3" customWidth="1"/>
    <col min="28" max="28" width="3.8515625" style="3" bestFit="1" customWidth="1"/>
    <col min="29" max="29" width="4.7109375" style="3" customWidth="1"/>
    <col min="30" max="30" width="6.140625" style="3" customWidth="1"/>
    <col min="31" max="31" width="4.7109375" style="3" bestFit="1" customWidth="1"/>
    <col min="32" max="32" width="5.57421875" style="3" customWidth="1"/>
    <col min="33" max="33" width="4.7109375" style="3" bestFit="1" customWidth="1"/>
    <col min="34" max="34" width="4.8515625" style="3" customWidth="1"/>
    <col min="35" max="35" width="4.7109375" style="3" customWidth="1"/>
    <col min="36" max="36" width="3.8515625" style="3" bestFit="1" customWidth="1"/>
    <col min="37" max="37" width="4.7109375" style="3" customWidth="1"/>
    <col min="38" max="38" width="3.8515625" style="3" bestFit="1" customWidth="1"/>
    <col min="39" max="39" width="4.7109375" style="3" bestFit="1" customWidth="1"/>
    <col min="40" max="40" width="8.7109375" style="3" bestFit="1" customWidth="1"/>
    <col min="41" max="41" width="10.7109375" style="4" bestFit="1" customWidth="1"/>
    <col min="42" max="42" width="10.8515625" style="4" bestFit="1" customWidth="1"/>
    <col min="43" max="44" width="5.140625" style="4" customWidth="1"/>
    <col min="45" max="16384" width="9.140625" style="4" customWidth="1"/>
  </cols>
  <sheetData>
    <row r="1" spans="1:40" ht="18.75">
      <c r="A1" s="53"/>
      <c r="B1" s="100"/>
      <c r="C1" s="101"/>
      <c r="D1" s="101"/>
      <c r="E1" s="101"/>
      <c r="F1" s="194" t="s">
        <v>16</v>
      </c>
      <c r="G1" s="195" t="s">
        <v>16</v>
      </c>
      <c r="H1" s="195" t="s">
        <v>16</v>
      </c>
      <c r="I1" s="194" t="s">
        <v>16</v>
      </c>
      <c r="J1" s="195" t="s">
        <v>16</v>
      </c>
      <c r="K1" s="195" t="s">
        <v>16</v>
      </c>
      <c r="L1" s="195" t="s">
        <v>16</v>
      </c>
      <c r="M1" s="195" t="s">
        <v>16</v>
      </c>
      <c r="N1" s="196" t="s">
        <v>1</v>
      </c>
      <c r="O1" s="105" t="s">
        <v>8</v>
      </c>
      <c r="P1" s="4"/>
      <c r="Q1" s="4"/>
      <c r="R1" s="4"/>
      <c r="S1" s="4"/>
      <c r="T1" s="4"/>
      <c r="U1" s="4"/>
      <c r="V1" s="4"/>
      <c r="W1" s="4"/>
      <c r="X1" s="4"/>
      <c r="Y1" s="4"/>
      <c r="Z1" s="4"/>
      <c r="AA1" s="4"/>
      <c r="AB1" s="4"/>
      <c r="AC1" s="4"/>
      <c r="AD1" s="4"/>
      <c r="AE1" s="4"/>
      <c r="AF1" s="4"/>
      <c r="AG1" s="4"/>
      <c r="AH1" s="4"/>
      <c r="AI1" s="4"/>
      <c r="AJ1" s="4"/>
      <c r="AK1" s="4"/>
      <c r="AL1" s="4"/>
      <c r="AM1" s="4"/>
      <c r="AN1" s="4"/>
    </row>
    <row r="2" spans="1:15" s="3" customFormat="1" ht="19.5" thickBot="1">
      <c r="A2" s="24" t="s">
        <v>9</v>
      </c>
      <c r="B2" s="314" t="s">
        <v>5</v>
      </c>
      <c r="C2" s="153" t="s">
        <v>285</v>
      </c>
      <c r="D2" s="153" t="s">
        <v>6</v>
      </c>
      <c r="E2" s="153" t="s">
        <v>7</v>
      </c>
      <c r="F2" s="315" t="s">
        <v>18</v>
      </c>
      <c r="G2" s="316" t="s">
        <v>47</v>
      </c>
      <c r="H2" s="316" t="s">
        <v>167</v>
      </c>
      <c r="I2" s="315" t="s">
        <v>168</v>
      </c>
      <c r="J2" s="316" t="s">
        <v>181</v>
      </c>
      <c r="K2" s="316" t="s">
        <v>35</v>
      </c>
      <c r="L2" s="316" t="s">
        <v>48</v>
      </c>
      <c r="M2" s="316" t="s">
        <v>191</v>
      </c>
      <c r="N2" s="317" t="s">
        <v>192</v>
      </c>
      <c r="O2" s="318" t="s">
        <v>4</v>
      </c>
    </row>
    <row r="3" spans="1:40" ht="18.75">
      <c r="A3" s="99">
        <f>Entry!A3</f>
        <v>2</v>
      </c>
      <c r="B3" s="203" t="str">
        <f>Entry!B3</f>
        <v>McKinnon</v>
      </c>
      <c r="C3" s="203" t="str">
        <f>Entry!C3</f>
        <v>Putnam/Schneider</v>
      </c>
      <c r="D3" s="203" t="e">
        <f>'Class info'!#REF!</f>
        <v>#REF!</v>
      </c>
      <c r="E3" s="204" t="str">
        <f>'Day 8'!E4</f>
        <v>II</v>
      </c>
      <c r="F3" s="319">
        <f>'Day 1'!AQ5</f>
        <v>5</v>
      </c>
      <c r="G3" s="319">
        <f>'Day 2'!AB5</f>
        <v>6</v>
      </c>
      <c r="H3" s="319">
        <f>'Day 3'!AB5</f>
        <v>10</v>
      </c>
      <c r="I3" s="319">
        <f>'Day 4'!R5</f>
        <v>1</v>
      </c>
      <c r="J3" s="319">
        <f>'Day 5'!R5</f>
        <v>5</v>
      </c>
      <c r="K3" s="319">
        <f>'Day 6'!X4</f>
        <v>40</v>
      </c>
      <c r="L3" s="319">
        <f>'Day 7'!R4</f>
        <v>4</v>
      </c>
      <c r="M3" s="319">
        <f>'Day 8'!R4</f>
        <v>-18</v>
      </c>
      <c r="N3" s="320">
        <f>F3+G3+H3+I3+J3+K3+L3+M3</f>
        <v>53</v>
      </c>
      <c r="O3" s="197">
        <f aca="true" t="shared" si="0" ref="O3:O45">RANK(N3,$N$3:$N$53,1)</f>
        <v>1</v>
      </c>
      <c r="P3" s="17"/>
      <c r="Q3" s="4"/>
      <c r="R3" s="4"/>
      <c r="S3" s="4"/>
      <c r="T3" s="4"/>
      <c r="U3" s="4"/>
      <c r="V3" s="4"/>
      <c r="W3" s="4"/>
      <c r="X3" s="4"/>
      <c r="Y3" s="4"/>
      <c r="Z3" s="4"/>
      <c r="AA3" s="4"/>
      <c r="AB3" s="4"/>
      <c r="AC3" s="4"/>
      <c r="AD3" s="4"/>
      <c r="AE3" s="4"/>
      <c r="AF3" s="4"/>
      <c r="AG3" s="4"/>
      <c r="AH3" s="4"/>
      <c r="AI3" s="4"/>
      <c r="AJ3" s="4"/>
      <c r="AK3" s="4"/>
      <c r="AL3" s="4"/>
      <c r="AM3" s="4"/>
      <c r="AN3" s="4"/>
    </row>
    <row r="4" spans="1:40" ht="18.75">
      <c r="A4" s="99">
        <f>Entry!A4</f>
        <v>3</v>
      </c>
      <c r="B4" s="103" t="str">
        <f>Entry!B4</f>
        <v>Adams</v>
      </c>
      <c r="C4" s="103" t="str">
        <f>Entry!C4</f>
        <v>Bonaime</v>
      </c>
      <c r="D4" s="103" t="e">
        <f>'Class info'!#REF!</f>
        <v>#REF!</v>
      </c>
      <c r="E4" s="201" t="str">
        <f>'Day 8'!E5</f>
        <v>I SOP</v>
      </c>
      <c r="F4" s="321">
        <f>'Day 1'!AQ6</f>
        <v>145</v>
      </c>
      <c r="G4" s="321">
        <f>'Day 2'!AB6</f>
        <v>26</v>
      </c>
      <c r="H4" s="321">
        <f>'Day 3'!AB6</f>
        <v>73</v>
      </c>
      <c r="I4" s="321">
        <f>'Day 4'!R6</f>
        <v>63</v>
      </c>
      <c r="J4" s="321">
        <f>'Day 5'!R6</f>
        <v>200</v>
      </c>
      <c r="K4" s="321">
        <f>'Day 6'!X5</f>
        <v>47</v>
      </c>
      <c r="L4" s="321">
        <f>'Day 7'!R5</f>
        <v>50</v>
      </c>
      <c r="M4" s="321">
        <f>'Day 8'!R5</f>
        <v>23</v>
      </c>
      <c r="N4" s="322">
        <f aca="true" t="shared" si="1" ref="N4:N16">F4+G4+H4+I4+J4+K4+L4+M4</f>
        <v>627</v>
      </c>
      <c r="O4" s="106">
        <f t="shared" si="0"/>
        <v>21</v>
      </c>
      <c r="P4" s="4"/>
      <c r="Q4" s="4"/>
      <c r="R4" s="4"/>
      <c r="S4" s="4"/>
      <c r="T4" s="4"/>
      <c r="U4" s="4"/>
      <c r="V4" s="4"/>
      <c r="W4" s="4"/>
      <c r="X4" s="4"/>
      <c r="Y4" s="4"/>
      <c r="Z4" s="4"/>
      <c r="AA4" s="4"/>
      <c r="AB4" s="4"/>
      <c r="AC4" s="4"/>
      <c r="AD4" s="4"/>
      <c r="AE4" s="4"/>
      <c r="AF4" s="4"/>
      <c r="AG4" s="4"/>
      <c r="AH4" s="4"/>
      <c r="AI4" s="4"/>
      <c r="AJ4" s="4"/>
      <c r="AK4" s="4"/>
      <c r="AL4" s="4"/>
      <c r="AM4" s="4"/>
      <c r="AN4" s="4"/>
    </row>
    <row r="5" spans="1:40" ht="18.75">
      <c r="A5" s="99">
        <f>Entry!A5</f>
        <v>4</v>
      </c>
      <c r="B5" s="103" t="str">
        <f>Entry!B5</f>
        <v>Wade</v>
      </c>
      <c r="C5" s="103" t="str">
        <f>Entry!C5</f>
        <v>Moghaddam</v>
      </c>
      <c r="D5" s="103" t="e">
        <f>'Class info'!#REF!</f>
        <v>#REF!</v>
      </c>
      <c r="E5" s="201" t="str">
        <f>'Day 8'!E6</f>
        <v>II SOP</v>
      </c>
      <c r="F5" s="321">
        <f>'Day 1'!AQ7</f>
        <v>340</v>
      </c>
      <c r="G5" s="321">
        <f>'Day 2'!AB7</f>
        <v>43</v>
      </c>
      <c r="H5" s="321">
        <f>'Day 3'!AB7</f>
        <v>86</v>
      </c>
      <c r="I5" s="321">
        <f>'Day 4'!R7</f>
        <v>-15</v>
      </c>
      <c r="J5" s="321">
        <f>'Day 5'!R7</f>
        <v>58</v>
      </c>
      <c r="K5" s="321">
        <f>'Day 6'!X6</f>
        <v>53</v>
      </c>
      <c r="L5" s="321">
        <f>'Day 7'!R6</f>
        <v>113</v>
      </c>
      <c r="M5" s="321">
        <f>'Day 8'!R6</f>
        <v>22</v>
      </c>
      <c r="N5" s="322">
        <f t="shared" si="1"/>
        <v>700</v>
      </c>
      <c r="O5" s="106">
        <f t="shared" si="0"/>
        <v>26</v>
      </c>
      <c r="P5" s="4"/>
      <c r="Q5" s="4"/>
      <c r="R5" s="4"/>
      <c r="S5" s="4"/>
      <c r="T5" s="4"/>
      <c r="U5" s="4"/>
      <c r="V5" s="4"/>
      <c r="W5" s="4"/>
      <c r="X5" s="4"/>
      <c r="Y5" s="4"/>
      <c r="Z5" s="4"/>
      <c r="AA5" s="4"/>
      <c r="AB5" s="4"/>
      <c r="AC5" s="4"/>
      <c r="AD5" s="4"/>
      <c r="AE5" s="4"/>
      <c r="AF5" s="4"/>
      <c r="AG5" s="4"/>
      <c r="AH5" s="4"/>
      <c r="AI5" s="4"/>
      <c r="AJ5" s="4"/>
      <c r="AK5" s="4"/>
      <c r="AL5" s="4"/>
      <c r="AM5" s="4"/>
      <c r="AN5" s="4"/>
    </row>
    <row r="6" spans="1:40" ht="18.75">
      <c r="A6" s="99">
        <f>Entry!A6</f>
        <v>5</v>
      </c>
      <c r="B6" s="103" t="str">
        <f>Entry!B6</f>
        <v>Cole</v>
      </c>
      <c r="C6" s="103" t="str">
        <f>Entry!C6</f>
        <v>Corbett</v>
      </c>
      <c r="D6" s="103" t="e">
        <f>'Class info'!#REF!</f>
        <v>#REF!</v>
      </c>
      <c r="E6" s="201" t="str">
        <f>'Day 8'!E7</f>
        <v>II SOP</v>
      </c>
      <c r="F6" s="321">
        <f>'Day 1'!AQ8</f>
        <v>145</v>
      </c>
      <c r="G6" s="321">
        <f>'Day 2'!AB8</f>
        <v>31</v>
      </c>
      <c r="H6" s="321">
        <f>'Day 3'!AB8</f>
        <v>83</v>
      </c>
      <c r="I6" s="321">
        <f>'Day 4'!R8</f>
        <v>7</v>
      </c>
      <c r="J6" s="321">
        <f>'Day 5'!R8</f>
        <v>10</v>
      </c>
      <c r="K6" s="321">
        <f>'Day 6'!X7</f>
        <v>41</v>
      </c>
      <c r="L6" s="321">
        <f>'Day 7'!R7</f>
        <v>92</v>
      </c>
      <c r="M6" s="321">
        <f>'Day 8'!R7</f>
        <v>10</v>
      </c>
      <c r="N6" s="322">
        <f t="shared" si="1"/>
        <v>419</v>
      </c>
      <c r="O6" s="106">
        <f t="shared" si="0"/>
        <v>11</v>
      </c>
      <c r="P6" s="4"/>
      <c r="Q6" s="4"/>
      <c r="R6" s="4"/>
      <c r="S6" s="4"/>
      <c r="T6" s="4"/>
      <c r="U6" s="4"/>
      <c r="V6" s="4"/>
      <c r="W6" s="4"/>
      <c r="X6" s="4"/>
      <c r="Y6" s="4"/>
      <c r="Z6" s="4"/>
      <c r="AA6" s="4"/>
      <c r="AB6" s="4"/>
      <c r="AC6" s="4"/>
      <c r="AD6" s="4"/>
      <c r="AE6" s="4"/>
      <c r="AF6" s="4"/>
      <c r="AG6" s="4"/>
      <c r="AH6" s="4"/>
      <c r="AI6" s="4"/>
      <c r="AJ6" s="4"/>
      <c r="AK6" s="4"/>
      <c r="AL6" s="4"/>
      <c r="AM6" s="4"/>
      <c r="AN6" s="4"/>
    </row>
    <row r="7" spans="1:40" ht="18.75">
      <c r="A7" s="99">
        <f>Entry!A7</f>
        <v>6</v>
      </c>
      <c r="B7" s="103" t="str">
        <f>Entry!B7</f>
        <v>Blackie</v>
      </c>
      <c r="C7" s="103" t="str">
        <f>Entry!C7</f>
        <v>Blackie</v>
      </c>
      <c r="D7" s="103" t="e">
        <f>'Class info'!#REF!</f>
        <v>#REF!</v>
      </c>
      <c r="E7" s="201" t="str">
        <f>'Day 8'!E8</f>
        <v>II SOP</v>
      </c>
      <c r="F7" s="321">
        <f>'Day 1'!AQ9</f>
        <v>256</v>
      </c>
      <c r="G7" s="321">
        <f>'Day 2'!AB9</f>
        <v>129</v>
      </c>
      <c r="H7" s="321">
        <f>'Day 3'!AB9</f>
        <v>144</v>
      </c>
      <c r="I7" s="321">
        <f>'Day 4'!R9</f>
        <v>31</v>
      </c>
      <c r="J7" s="321">
        <f>'Day 5'!R9</f>
        <v>30</v>
      </c>
      <c r="K7" s="321">
        <f>'Day 6'!X8</f>
        <v>149</v>
      </c>
      <c r="L7" s="321">
        <f>'Day 7'!R8</f>
        <v>49</v>
      </c>
      <c r="M7" s="321">
        <f>'Day 8'!R8</f>
        <v>49</v>
      </c>
      <c r="N7" s="322">
        <f t="shared" si="1"/>
        <v>837</v>
      </c>
      <c r="O7" s="106">
        <f t="shared" si="0"/>
        <v>31</v>
      </c>
      <c r="P7" s="4"/>
      <c r="Q7" s="4"/>
      <c r="R7" s="4"/>
      <c r="S7" s="4"/>
      <c r="T7" s="4"/>
      <c r="U7" s="4"/>
      <c r="V7" s="4"/>
      <c r="W7" s="4"/>
      <c r="X7" s="4"/>
      <c r="Y7" s="4"/>
      <c r="Z7" s="4"/>
      <c r="AA7" s="4"/>
      <c r="AB7" s="4"/>
      <c r="AC7" s="4"/>
      <c r="AD7" s="4"/>
      <c r="AE7" s="4"/>
      <c r="AF7" s="4"/>
      <c r="AG7" s="4"/>
      <c r="AH7" s="4"/>
      <c r="AI7" s="4"/>
      <c r="AJ7" s="4"/>
      <c r="AK7" s="4"/>
      <c r="AL7" s="4"/>
      <c r="AM7" s="4"/>
      <c r="AN7" s="4"/>
    </row>
    <row r="8" spans="1:40" ht="18.75">
      <c r="A8" s="99">
        <f>Entry!A8</f>
        <v>7</v>
      </c>
      <c r="B8" s="103" t="str">
        <f>Entry!B8</f>
        <v>Hines</v>
      </c>
      <c r="C8" s="103" t="str">
        <f>Entry!C8</f>
        <v>Zimmerman</v>
      </c>
      <c r="D8" s="103" t="e">
        <f>'Class info'!#REF!</f>
        <v>#REF!</v>
      </c>
      <c r="E8" s="201" t="str">
        <f>'Day 8'!E9</f>
        <v>I</v>
      </c>
      <c r="F8" s="321">
        <f>'Day 1'!AQ10</f>
        <v>160</v>
      </c>
      <c r="G8" s="321">
        <f>'Day 2'!AB10</f>
        <v>35</v>
      </c>
      <c r="H8" s="321">
        <f>'Day 3'!AB10</f>
        <v>21</v>
      </c>
      <c r="I8" s="321">
        <f>'Day 4'!R10</f>
        <v>67</v>
      </c>
      <c r="J8" s="321">
        <f>'Day 5'!R10</f>
        <v>19</v>
      </c>
      <c r="K8" s="321">
        <f>'Day 6'!X9</f>
        <v>39</v>
      </c>
      <c r="L8" s="321">
        <f>'Day 7'!R9</f>
        <v>94</v>
      </c>
      <c r="M8" s="321">
        <f>'Day 8'!R9</f>
        <v>17</v>
      </c>
      <c r="N8" s="322">
        <f t="shared" si="1"/>
        <v>452</v>
      </c>
      <c r="O8" s="106">
        <f t="shared" si="0"/>
        <v>12</v>
      </c>
      <c r="P8" s="4"/>
      <c r="Q8" s="4"/>
      <c r="R8" s="4"/>
      <c r="S8" s="4"/>
      <c r="T8" s="4"/>
      <c r="U8" s="4"/>
      <c r="V8" s="4"/>
      <c r="W8" s="4"/>
      <c r="X8" s="4"/>
      <c r="Y8" s="4"/>
      <c r="Z8" s="4"/>
      <c r="AA8" s="4"/>
      <c r="AB8" s="4"/>
      <c r="AC8" s="4"/>
      <c r="AD8" s="4"/>
      <c r="AE8" s="4"/>
      <c r="AF8" s="4"/>
      <c r="AG8" s="4"/>
      <c r="AH8" s="4"/>
      <c r="AI8" s="4"/>
      <c r="AJ8" s="4"/>
      <c r="AK8" s="4"/>
      <c r="AL8" s="4"/>
      <c r="AM8" s="4"/>
      <c r="AN8" s="4"/>
    </row>
    <row r="9" spans="1:40" ht="18.75">
      <c r="A9" s="99">
        <f>Entry!A9</f>
        <v>8</v>
      </c>
      <c r="B9" s="103" t="str">
        <f>Entry!B9</f>
        <v>Cramer</v>
      </c>
      <c r="C9" s="103" t="str">
        <f>Entry!C9</f>
        <v>Cramer/Handow</v>
      </c>
      <c r="D9" s="103" t="e">
        <f>'Class info'!#REF!</f>
        <v>#REF!</v>
      </c>
      <c r="E9" s="201" t="str">
        <f>'Day 8'!E10</f>
        <v>H80</v>
      </c>
      <c r="F9" s="321">
        <f>'Day 1'!AQ11</f>
        <v>1</v>
      </c>
      <c r="G9" s="321">
        <f>'Day 2'!AB11</f>
        <v>18</v>
      </c>
      <c r="H9" s="321">
        <f>'Day 3'!AB11</f>
        <v>13</v>
      </c>
      <c r="I9" s="321">
        <f>'Day 4'!R11</f>
        <v>29</v>
      </c>
      <c r="J9" s="321">
        <f>'Day 5'!R11</f>
        <v>20</v>
      </c>
      <c r="K9" s="321">
        <f>'Day 6'!X10</f>
        <v>29</v>
      </c>
      <c r="L9" s="321">
        <f>'Day 7'!R10</f>
        <v>34</v>
      </c>
      <c r="M9" s="321">
        <f>'Day 8'!R10</f>
        <v>-10</v>
      </c>
      <c r="N9" s="322">
        <f t="shared" si="1"/>
        <v>134</v>
      </c>
      <c r="O9" s="106">
        <f t="shared" si="0"/>
        <v>2</v>
      </c>
      <c r="P9" s="4"/>
      <c r="Q9" s="4"/>
      <c r="R9" s="4"/>
      <c r="S9" s="4"/>
      <c r="T9" s="4"/>
      <c r="U9" s="4"/>
      <c r="V9" s="4"/>
      <c r="W9" s="4"/>
      <c r="X9" s="4"/>
      <c r="Y9" s="4"/>
      <c r="Z9" s="4"/>
      <c r="AA9" s="4"/>
      <c r="AB9" s="4"/>
      <c r="AC9" s="4"/>
      <c r="AD9" s="4"/>
      <c r="AE9" s="4"/>
      <c r="AF9" s="4"/>
      <c r="AG9" s="4"/>
      <c r="AH9" s="4"/>
      <c r="AI9" s="4"/>
      <c r="AJ9" s="4"/>
      <c r="AK9" s="4"/>
      <c r="AL9" s="4"/>
      <c r="AM9" s="4"/>
      <c r="AN9" s="4"/>
    </row>
    <row r="10" spans="1:40" ht="18.75">
      <c r="A10" s="99">
        <f>Entry!A10</f>
        <v>9</v>
      </c>
      <c r="B10" s="103" t="str">
        <f>Entry!B10</f>
        <v>Riddell</v>
      </c>
      <c r="C10" s="103" t="str">
        <f>Entry!C10</f>
        <v>Riddell</v>
      </c>
      <c r="D10" s="103" t="e">
        <f>'Class info'!#REF!</f>
        <v>#REF!</v>
      </c>
      <c r="E10" s="201" t="str">
        <f>'Day 8'!E11</f>
        <v>H70</v>
      </c>
      <c r="F10" s="321">
        <f>'Day 1'!AQ12</f>
        <v>57</v>
      </c>
      <c r="G10" s="321">
        <f>'Day 2'!AB12</f>
        <v>38</v>
      </c>
      <c r="H10" s="321">
        <f>'Day 3'!AB12</f>
        <v>19</v>
      </c>
      <c r="I10" s="321">
        <f>'Day 4'!R12</f>
        <v>2</v>
      </c>
      <c r="J10" s="321">
        <f>'Day 5'!R12</f>
        <v>39</v>
      </c>
      <c r="K10" s="321">
        <f>'Day 6'!X11</f>
        <v>101</v>
      </c>
      <c r="L10" s="321">
        <f>'Day 7'!R11</f>
        <v>87</v>
      </c>
      <c r="M10" s="321">
        <f>'Day 8'!R11</f>
        <v>-19</v>
      </c>
      <c r="N10" s="322">
        <f t="shared" si="1"/>
        <v>324</v>
      </c>
      <c r="O10" s="106">
        <f t="shared" si="0"/>
        <v>8</v>
      </c>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ht="18.75">
      <c r="A11" s="99">
        <f>Entry!A11</f>
        <v>10</v>
      </c>
      <c r="B11" s="103" t="str">
        <f>Entry!B11</f>
        <v>Hayslip</v>
      </c>
      <c r="C11" s="103" t="str">
        <f>Entry!C11</f>
        <v>Kriesen</v>
      </c>
      <c r="D11" s="103" t="e">
        <f>'Class info'!#REF!</f>
        <v>#REF!</v>
      </c>
      <c r="E11" s="201" t="str">
        <f>'Day 8'!E12</f>
        <v>II SOP</v>
      </c>
      <c r="F11" s="321">
        <f>'Day 1'!AQ13</f>
        <v>112</v>
      </c>
      <c r="G11" s="321">
        <f>'Day 2'!AB13</f>
        <v>25</v>
      </c>
      <c r="H11" s="321">
        <f>'Day 3'!AB13</f>
        <v>39</v>
      </c>
      <c r="I11" s="321">
        <f>'Day 4'!R13</f>
        <v>-13</v>
      </c>
      <c r="J11" s="321">
        <f>'Day 5'!R13</f>
        <v>21</v>
      </c>
      <c r="K11" s="321">
        <f>'Day 6'!X12</f>
        <v>58</v>
      </c>
      <c r="L11" s="321">
        <f>'Day 7'!R12</f>
        <v>10</v>
      </c>
      <c r="M11" s="321">
        <f>'Day 8'!R12</f>
        <v>-34</v>
      </c>
      <c r="N11" s="322">
        <f t="shared" si="1"/>
        <v>218</v>
      </c>
      <c r="O11" s="106">
        <f t="shared" si="0"/>
        <v>5</v>
      </c>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18.75">
      <c r="A12" s="99">
        <f>Entry!A12</f>
        <v>11</v>
      </c>
      <c r="B12" s="103" t="str">
        <f>Entry!B12</f>
        <v>Pyck</v>
      </c>
      <c r="C12" s="103" t="str">
        <f>Entry!C12</f>
        <v>Nelson</v>
      </c>
      <c r="D12" s="103" t="e">
        <f>'Class info'!#REF!</f>
        <v>#REF!</v>
      </c>
      <c r="E12" s="201" t="str">
        <f>'Day 8'!E13</f>
        <v>II SOP</v>
      </c>
      <c r="F12" s="321">
        <f>'Day 1'!AQ14</f>
        <v>139</v>
      </c>
      <c r="G12" s="321">
        <f>'Day 2'!AB14</f>
        <v>112</v>
      </c>
      <c r="H12" s="321">
        <f>'Day 3'!AB14</f>
        <v>33</v>
      </c>
      <c r="I12" s="321">
        <f>'Day 4'!R14</f>
        <v>9</v>
      </c>
      <c r="J12" s="321">
        <f>'Day 5'!R14</f>
        <v>75</v>
      </c>
      <c r="K12" s="321">
        <f>'Day 6'!X13</f>
        <v>126</v>
      </c>
      <c r="L12" s="321">
        <f>'Day 7'!R13</f>
        <v>56</v>
      </c>
      <c r="M12" s="321">
        <f>'Day 8'!R13</f>
        <v>140</v>
      </c>
      <c r="N12" s="322">
        <f t="shared" si="1"/>
        <v>690</v>
      </c>
      <c r="O12" s="106">
        <f t="shared" si="0"/>
        <v>24</v>
      </c>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18.75">
      <c r="A13" s="99">
        <f>Entry!A13</f>
        <v>12</v>
      </c>
      <c r="B13" s="103" t="str">
        <f>Entry!B13</f>
        <v>Cairns</v>
      </c>
      <c r="C13" s="103" t="str">
        <f>Entry!C13</f>
        <v>Cairns</v>
      </c>
      <c r="D13" s="103" t="e">
        <f>'Class info'!#REF!</f>
        <v>#REF!</v>
      </c>
      <c r="E13" s="201" t="str">
        <f>'Day 8'!E14</f>
        <v>II SOP</v>
      </c>
      <c r="F13" s="321">
        <f>'Day 1'!AQ15</f>
        <v>124</v>
      </c>
      <c r="G13" s="321">
        <f>'Day 2'!AB15</f>
        <v>77</v>
      </c>
      <c r="H13" s="321">
        <f>'Day 3'!AB15</f>
        <v>32</v>
      </c>
      <c r="I13" s="321">
        <f>'Day 4'!R15</f>
        <v>-15</v>
      </c>
      <c r="J13" s="321">
        <f>'Day 5'!R15</f>
        <v>55</v>
      </c>
      <c r="K13" s="321">
        <f>'Day 6'!X14</f>
        <v>79</v>
      </c>
      <c r="L13" s="321">
        <f>'Day 7'!R14</f>
        <v>15</v>
      </c>
      <c r="M13" s="321">
        <f>'Day 8'!R14</f>
        <v>-39</v>
      </c>
      <c r="N13" s="322">
        <f t="shared" si="1"/>
        <v>328</v>
      </c>
      <c r="O13" s="106">
        <f t="shared" si="0"/>
        <v>9</v>
      </c>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15" s="3" customFormat="1" ht="18.75">
      <c r="A14" s="99">
        <f>Entry!A14</f>
        <v>13</v>
      </c>
      <c r="B14" s="103" t="str">
        <f>Entry!B14</f>
        <v>Cook</v>
      </c>
      <c r="C14" s="103" t="str">
        <f>Entry!C14</f>
        <v>Cook</v>
      </c>
      <c r="D14" s="103" t="e">
        <f>'Class info'!#REF!</f>
        <v>#REF!</v>
      </c>
      <c r="E14" s="201" t="str">
        <f>'Day 8'!E15</f>
        <v>II SOP</v>
      </c>
      <c r="F14" s="321">
        <f>'Day 1'!AQ16</f>
        <v>170</v>
      </c>
      <c r="G14" s="321">
        <f>'Day 2'!AB16</f>
        <v>145</v>
      </c>
      <c r="H14" s="321">
        <f>'Day 3'!AB16</f>
        <v>76</v>
      </c>
      <c r="I14" s="321">
        <f>'Day 4'!R16</f>
        <v>34</v>
      </c>
      <c r="J14" s="321">
        <f>'Day 5'!R16</f>
        <v>37</v>
      </c>
      <c r="K14" s="321">
        <f>'Day 6'!X15</f>
        <v>84</v>
      </c>
      <c r="L14" s="321">
        <f>'Day 7'!R15</f>
        <v>65</v>
      </c>
      <c r="M14" s="321">
        <f>'Day 8'!R15</f>
        <v>22</v>
      </c>
      <c r="N14" s="322">
        <f t="shared" si="1"/>
        <v>633</v>
      </c>
      <c r="O14" s="106">
        <f t="shared" si="0"/>
        <v>22</v>
      </c>
    </row>
    <row r="15" spans="1:40" ht="18.75">
      <c r="A15" s="99">
        <f>Entry!A15</f>
        <v>14</v>
      </c>
      <c r="B15" s="103" t="str">
        <f>Entry!B15</f>
        <v>Holdaway</v>
      </c>
      <c r="C15" s="103" t="str">
        <f>Entry!C15</f>
        <v>Holdaway</v>
      </c>
      <c r="D15" s="103" t="e">
        <f>'Class info'!#REF!</f>
        <v>#REF!</v>
      </c>
      <c r="E15" s="201" t="str">
        <f>'Day 8'!E16</f>
        <v>H60</v>
      </c>
      <c r="F15" s="321">
        <f>'Day 1'!AQ17</f>
        <v>284</v>
      </c>
      <c r="G15" s="321">
        <f>'Day 2'!AB17</f>
        <v>200</v>
      </c>
      <c r="H15" s="321">
        <f>'Day 3'!AB17</f>
        <v>200</v>
      </c>
      <c r="I15" s="321">
        <f>'Day 4'!R17</f>
        <v>121</v>
      </c>
      <c r="J15" s="321">
        <f>'Day 5'!R17</f>
        <v>104</v>
      </c>
      <c r="K15" s="321">
        <f>'Day 6'!X16</f>
        <v>81</v>
      </c>
      <c r="L15" s="321">
        <f>'Day 7'!R16</f>
        <v>122</v>
      </c>
      <c r="M15" s="321">
        <f>'Day 8'!R16</f>
        <v>43</v>
      </c>
      <c r="N15" s="322">
        <f t="shared" si="1"/>
        <v>1155</v>
      </c>
      <c r="O15" s="106">
        <f t="shared" si="0"/>
        <v>42</v>
      </c>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18.75">
      <c r="A16" s="99">
        <f>Entry!A17</f>
        <v>16</v>
      </c>
      <c r="B16" s="103" t="str">
        <f>Entry!B17</f>
        <v>Friend</v>
      </c>
      <c r="C16" s="103" t="str">
        <f>Entry!C17</f>
        <v>Thomas</v>
      </c>
      <c r="D16" s="103" t="e">
        <f>'Class info'!#REF!</f>
        <v>#REF!</v>
      </c>
      <c r="E16" s="201" t="str">
        <f>'Day 8'!E17</f>
        <v>I SOP</v>
      </c>
      <c r="F16" s="321">
        <f>'Day 1'!AQ19</f>
        <v>82</v>
      </c>
      <c r="G16" s="321">
        <f>'Day 2'!AB19</f>
        <v>37</v>
      </c>
      <c r="H16" s="321">
        <f>'Day 3'!AB19</f>
        <v>200</v>
      </c>
      <c r="I16" s="321">
        <f>'Day 4'!R19</f>
        <v>69</v>
      </c>
      <c r="J16" s="321">
        <f>'Day 5'!R19</f>
        <v>110</v>
      </c>
      <c r="K16" s="321">
        <f>'Day 6'!X18</f>
        <v>232</v>
      </c>
      <c r="L16" s="321">
        <f>'Day 7'!R18</f>
        <v>58</v>
      </c>
      <c r="M16" s="321">
        <f>'Day 8'!R17</f>
        <v>28</v>
      </c>
      <c r="N16" s="322">
        <f t="shared" si="1"/>
        <v>816</v>
      </c>
      <c r="O16" s="106">
        <f t="shared" si="0"/>
        <v>29</v>
      </c>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ht="18.75">
      <c r="A17" s="99">
        <f>Entry!A18</f>
        <v>17</v>
      </c>
      <c r="B17" s="103" t="str">
        <f>Entry!B18</f>
        <v>Li</v>
      </c>
      <c r="C17" s="103" t="str">
        <f>Entry!C18</f>
        <v>Boyd</v>
      </c>
      <c r="D17" s="103" t="e">
        <f>'Class info'!#REF!</f>
        <v>#REF!</v>
      </c>
      <c r="E17" s="201" t="str">
        <f>'Day 8'!E18</f>
        <v>H60</v>
      </c>
      <c r="F17" s="321">
        <f>'Day 1'!AQ20</f>
        <v>202</v>
      </c>
      <c r="G17" s="321">
        <f>'Day 2'!AB20</f>
        <v>42</v>
      </c>
      <c r="H17" s="321">
        <f>'Day 3'!AB20</f>
        <v>6</v>
      </c>
      <c r="I17" s="321">
        <f>'Day 4'!R20</f>
        <v>20</v>
      </c>
      <c r="J17" s="321">
        <f>'Day 5'!R20</f>
        <v>7</v>
      </c>
      <c r="K17" s="321">
        <f>'Day 6'!X19</f>
        <v>24</v>
      </c>
      <c r="L17" s="321">
        <f>'Day 7'!R19</f>
        <v>19</v>
      </c>
      <c r="M17" s="321">
        <f>'Day 8'!R18</f>
        <v>-2</v>
      </c>
      <c r="N17" s="322">
        <f aca="true" t="shared" si="2" ref="N17:N45">F17+G17+H17+I17+J17+K17+L17+M17</f>
        <v>318</v>
      </c>
      <c r="O17" s="106">
        <f t="shared" si="0"/>
        <v>7</v>
      </c>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ht="18.75">
      <c r="A18" s="99">
        <f>Entry!A19</f>
        <v>19</v>
      </c>
      <c r="B18" s="103" t="str">
        <f>Entry!B19</f>
        <v>Pollock</v>
      </c>
      <c r="C18" s="103" t="str">
        <f>Entry!C19</f>
        <v>Pollock</v>
      </c>
      <c r="D18" s="103" t="e">
        <f>'Class info'!#REF!</f>
        <v>#REF!</v>
      </c>
      <c r="E18" s="201" t="str">
        <f>'Day 8'!E19</f>
        <v>I SOP</v>
      </c>
      <c r="F18" s="321">
        <f>'Day 1'!AQ22</f>
        <v>340</v>
      </c>
      <c r="G18" s="321">
        <f>'Day 2'!AB21</f>
        <v>200</v>
      </c>
      <c r="H18" s="321">
        <f>'Day 3'!AB21</f>
        <v>100</v>
      </c>
      <c r="I18" s="321">
        <f>'Day 4'!R21</f>
        <v>140</v>
      </c>
      <c r="J18" s="321">
        <f>'Day 5'!R21</f>
        <v>200</v>
      </c>
      <c r="K18" s="321">
        <f>'Day 6'!X20</f>
        <v>272</v>
      </c>
      <c r="L18" s="321">
        <f>'Day 7'!R20</f>
        <v>200</v>
      </c>
      <c r="M18" s="321">
        <f>'Day 8'!R19</f>
        <v>72</v>
      </c>
      <c r="N18" s="322">
        <f t="shared" si="2"/>
        <v>1524</v>
      </c>
      <c r="O18" s="106">
        <f t="shared" si="0"/>
        <v>43</v>
      </c>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ht="18.75">
      <c r="A19" s="99">
        <f>Entry!A20</f>
        <v>20</v>
      </c>
      <c r="B19" s="103" t="str">
        <f>Entry!B20</f>
        <v>Neff</v>
      </c>
      <c r="C19" s="103" t="str">
        <f>Entry!C20</f>
        <v>Holland</v>
      </c>
      <c r="D19" s="103" t="e">
        <f>'Class info'!#REF!</f>
        <v>#REF!</v>
      </c>
      <c r="E19" s="201" t="str">
        <f>'Day 8'!E20</f>
        <v>II SOP</v>
      </c>
      <c r="F19" s="321">
        <f>'Day 1'!AQ23</f>
        <v>182</v>
      </c>
      <c r="G19" s="321">
        <f>'Day 2'!AB22</f>
        <v>164</v>
      </c>
      <c r="H19" s="321">
        <f>'Day 3'!AB22</f>
        <v>21</v>
      </c>
      <c r="I19" s="321">
        <f>'Day 4'!R22</f>
        <v>25</v>
      </c>
      <c r="J19" s="321">
        <f>'Day 5'!R22</f>
        <v>200</v>
      </c>
      <c r="K19" s="321">
        <f>'Day 6'!X21</f>
        <v>88</v>
      </c>
      <c r="L19" s="321">
        <f>'Day 7'!R21</f>
        <v>17</v>
      </c>
      <c r="M19" s="321">
        <f>'Day 8'!R20</f>
        <v>0</v>
      </c>
      <c r="N19" s="322">
        <f t="shared" si="2"/>
        <v>697</v>
      </c>
      <c r="O19" s="106">
        <f t="shared" si="0"/>
        <v>25</v>
      </c>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ht="18.75">
      <c r="A20" s="99">
        <f>Entry!A21</f>
        <v>21</v>
      </c>
      <c r="B20" s="103" t="str">
        <f>Entry!B21</f>
        <v>Perkins</v>
      </c>
      <c r="C20" s="103" t="str">
        <f>Entry!C21</f>
        <v>Perkins</v>
      </c>
      <c r="D20" s="103" t="e">
        <f>'Class info'!#REF!</f>
        <v>#REF!</v>
      </c>
      <c r="E20" s="201" t="str">
        <f>'Day 8'!E21</f>
        <v>II SOP</v>
      </c>
      <c r="F20" s="321">
        <f>'Day 1'!AQ24</f>
        <v>241</v>
      </c>
      <c r="G20" s="321">
        <f>'Day 2'!AB23</f>
        <v>200</v>
      </c>
      <c r="H20" s="321">
        <f>'Day 3'!AB23</f>
        <v>27</v>
      </c>
      <c r="I20" s="321">
        <f>'Day 4'!R23</f>
        <v>17</v>
      </c>
      <c r="J20" s="321">
        <f>'Day 5'!R23</f>
        <v>200</v>
      </c>
      <c r="K20" s="321">
        <f>'Day 6'!X22</f>
        <v>81</v>
      </c>
      <c r="L20" s="321">
        <f>'Day 7'!R22</f>
        <v>89</v>
      </c>
      <c r="M20" s="321">
        <f>'Day 8'!R21</f>
        <v>17</v>
      </c>
      <c r="N20" s="322">
        <f t="shared" si="2"/>
        <v>872</v>
      </c>
      <c r="O20" s="106">
        <f t="shared" si="0"/>
        <v>33</v>
      </c>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ht="18.75">
      <c r="A21" s="99">
        <f>Entry!A22</f>
        <v>22</v>
      </c>
      <c r="B21" s="103" t="str">
        <f>Entry!B22</f>
        <v>Koon</v>
      </c>
      <c r="C21" s="103" t="str">
        <f>Entry!C22</f>
        <v>Bonkoski</v>
      </c>
      <c r="D21" s="103" t="e">
        <f>'Class info'!#REF!</f>
        <v>#REF!</v>
      </c>
      <c r="E21" s="201" t="str">
        <f>'Day 8'!E22</f>
        <v>II SOP</v>
      </c>
      <c r="F21" s="321">
        <f>'Day 1'!AQ25</f>
        <v>50</v>
      </c>
      <c r="G21" s="321">
        <f>'Day 2'!AB24</f>
        <v>20</v>
      </c>
      <c r="H21" s="321">
        <f>'Day 3'!AB24</f>
        <v>4</v>
      </c>
      <c r="I21" s="321">
        <f>'Day 4'!R24</f>
        <v>-6</v>
      </c>
      <c r="J21" s="321">
        <f>'Day 5'!R24</f>
        <v>19</v>
      </c>
      <c r="K21" s="321">
        <f>'Day 6'!X23</f>
        <v>37</v>
      </c>
      <c r="L21" s="321">
        <f>'Day 7'!R23</f>
        <v>74</v>
      </c>
      <c r="M21" s="321">
        <f>'Day 8'!R22</f>
        <v>-29</v>
      </c>
      <c r="N21" s="322">
        <f t="shared" si="2"/>
        <v>169</v>
      </c>
      <c r="O21" s="106">
        <f t="shared" si="0"/>
        <v>4</v>
      </c>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ht="18.75">
      <c r="A22" s="99">
        <f>Entry!A23</f>
        <v>23</v>
      </c>
      <c r="B22" s="103" t="str">
        <f>Entry!B23</f>
        <v>O'Leary</v>
      </c>
      <c r="C22" s="103" t="str">
        <f>Entry!C23</f>
        <v>Landaker/O'Leary</v>
      </c>
      <c r="D22" s="103" t="e">
        <f>'Class info'!#REF!</f>
        <v>#REF!</v>
      </c>
      <c r="E22" s="201" t="str">
        <f>'Day 8'!E23</f>
        <v>II SOP</v>
      </c>
      <c r="F22" s="321">
        <f>'Day 1'!AQ26</f>
        <v>340</v>
      </c>
      <c r="G22" s="321">
        <f>'Day 2'!AB25</f>
        <v>97</v>
      </c>
      <c r="H22" s="321">
        <f>'Day 3'!AB25</f>
        <v>46</v>
      </c>
      <c r="I22" s="321">
        <f>'Day 4'!R25</f>
        <v>27</v>
      </c>
      <c r="J22" s="321">
        <f>'Day 5'!R25</f>
        <v>26</v>
      </c>
      <c r="K22" s="321">
        <f>'Day 6'!X24</f>
        <v>148</v>
      </c>
      <c r="L22" s="321">
        <f>'Day 7'!R24</f>
        <v>200</v>
      </c>
      <c r="M22" s="321">
        <f>'Day 8'!R23</f>
        <v>79</v>
      </c>
      <c r="N22" s="322">
        <f t="shared" si="2"/>
        <v>963</v>
      </c>
      <c r="O22" s="106">
        <f t="shared" si="0"/>
        <v>35</v>
      </c>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ht="18.75">
      <c r="A23" s="99">
        <f>Entry!A24</f>
        <v>24</v>
      </c>
      <c r="B23" s="103" t="str">
        <f>Entry!B24</f>
        <v>Wacker</v>
      </c>
      <c r="C23" s="103" t="str">
        <f>Entry!C24</f>
        <v>Metcalf</v>
      </c>
      <c r="D23" s="103" t="e">
        <f>'Class info'!#REF!</f>
        <v>#REF!</v>
      </c>
      <c r="E23" s="201" t="str">
        <f>'Day 8'!E24</f>
        <v>H60</v>
      </c>
      <c r="F23" s="321">
        <f>'Day 1'!AQ27</f>
        <v>151</v>
      </c>
      <c r="G23" s="321">
        <f>'Day 2'!AB26</f>
        <v>71</v>
      </c>
      <c r="H23" s="321">
        <f>'Day 3'!AB26</f>
        <v>129</v>
      </c>
      <c r="I23" s="321">
        <f>'Day 4'!R26</f>
        <v>69</v>
      </c>
      <c r="J23" s="321">
        <f>'Day 5'!R26</f>
        <v>53</v>
      </c>
      <c r="K23" s="321">
        <f>'Day 6'!X25</f>
        <v>248</v>
      </c>
      <c r="L23" s="321">
        <f>'Day 7'!R25</f>
        <v>200</v>
      </c>
      <c r="M23" s="321">
        <f>'Day 8'!R24</f>
        <v>73</v>
      </c>
      <c r="N23" s="322">
        <f t="shared" si="2"/>
        <v>994</v>
      </c>
      <c r="O23" s="106">
        <f t="shared" si="0"/>
        <v>36</v>
      </c>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ht="18.75">
      <c r="A24" s="99">
        <f>Entry!A25</f>
        <v>25</v>
      </c>
      <c r="B24" s="103" t="str">
        <f>Entry!B25</f>
        <v>Eisleben</v>
      </c>
      <c r="C24" s="103" t="str">
        <f>Entry!C25</f>
        <v>Eisleben</v>
      </c>
      <c r="D24" s="103" t="e">
        <f>'Class info'!#REF!</f>
        <v>#REF!</v>
      </c>
      <c r="E24" s="201" t="str">
        <f>'Day 8'!E25</f>
        <v>H60</v>
      </c>
      <c r="F24" s="321">
        <f>'Day 1'!AQ28</f>
        <v>225</v>
      </c>
      <c r="G24" s="321">
        <f>'Day 2'!AB27</f>
        <v>134</v>
      </c>
      <c r="H24" s="321">
        <f>'Day 3'!AB27</f>
        <v>45</v>
      </c>
      <c r="I24" s="321">
        <f>'Day 4'!R27</f>
        <v>99</v>
      </c>
      <c r="J24" s="321">
        <f>'Day 5'!R27</f>
        <v>32</v>
      </c>
      <c r="K24" s="321">
        <f>'Day 6'!X26</f>
        <v>273</v>
      </c>
      <c r="L24" s="321">
        <f>'Day 7'!R26</f>
        <v>200</v>
      </c>
      <c r="M24" s="321">
        <f>'Day 8'!R25</f>
        <v>32</v>
      </c>
      <c r="N24" s="322">
        <f t="shared" si="2"/>
        <v>1040</v>
      </c>
      <c r="O24" s="106">
        <f t="shared" si="0"/>
        <v>38</v>
      </c>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ht="19.5" thickBot="1">
      <c r="A25" s="99">
        <f>Entry!A26</f>
        <v>27</v>
      </c>
      <c r="B25" s="103" t="str">
        <f>Entry!B26</f>
        <v>Theriault</v>
      </c>
      <c r="C25" s="103" t="str">
        <f>Entry!C26</f>
        <v>Pickles</v>
      </c>
      <c r="D25" s="104" t="e">
        <f>'Class info'!#REF!</f>
        <v>#REF!</v>
      </c>
      <c r="E25" s="201" t="str">
        <f>'Day 8'!E26</f>
        <v>I</v>
      </c>
      <c r="F25" s="321">
        <f>'Day 1'!AQ30</f>
        <v>340</v>
      </c>
      <c r="G25" s="321">
        <f>'Day 2'!AB28</f>
        <v>38</v>
      </c>
      <c r="H25" s="321">
        <f>'Day 3'!AB28</f>
        <v>210</v>
      </c>
      <c r="I25" s="321">
        <f>'Day 4'!R28</f>
        <v>140</v>
      </c>
      <c r="J25" s="321">
        <f>'Day 5'!R28</f>
        <v>57</v>
      </c>
      <c r="K25" s="321">
        <f>'Day 6'!X27</f>
        <v>141</v>
      </c>
      <c r="L25" s="321">
        <f>'Day 7'!R27</f>
        <v>88</v>
      </c>
      <c r="M25" s="321">
        <f>'Day 8'!R26</f>
        <v>48</v>
      </c>
      <c r="N25" s="322">
        <f t="shared" si="2"/>
        <v>1062</v>
      </c>
      <c r="O25" s="106">
        <f t="shared" si="0"/>
        <v>39</v>
      </c>
      <c r="AM25" s="4"/>
      <c r="AN25" s="4"/>
    </row>
    <row r="26" spans="1:40" ht="19.5" thickBot="1">
      <c r="A26" s="206">
        <f>Entry!A27</f>
        <v>29</v>
      </c>
      <c r="B26" s="207" t="str">
        <f>Entry!B27</f>
        <v>Biggers</v>
      </c>
      <c r="C26" s="207" t="str">
        <f>Entry!C27</f>
        <v>Danylo/Steel</v>
      </c>
      <c r="D26" s="208"/>
      <c r="E26" s="254" t="str">
        <f>'Day 8'!E27</f>
        <v>II SOP</v>
      </c>
      <c r="F26" s="323">
        <f>'Day 1'!AQ32</f>
        <v>282</v>
      </c>
      <c r="G26" s="323">
        <f>'Day 2'!AB29</f>
        <v>114</v>
      </c>
      <c r="H26" s="323">
        <f>'Day 3'!AB29</f>
        <v>116</v>
      </c>
      <c r="I26" s="323">
        <f>'Day 4'!R29</f>
        <v>140</v>
      </c>
      <c r="J26" s="323">
        <f>'Day 5'!R29</f>
        <v>21</v>
      </c>
      <c r="K26" s="323">
        <f>'Day 6'!X28</f>
        <v>102</v>
      </c>
      <c r="L26" s="323">
        <f>'Day 7'!R28</f>
        <v>191</v>
      </c>
      <c r="M26" s="323">
        <f>'Day 8'!R27</f>
        <v>44</v>
      </c>
      <c r="N26" s="323">
        <f t="shared" si="2"/>
        <v>1010</v>
      </c>
      <c r="O26" s="210">
        <f t="shared" si="0"/>
        <v>37</v>
      </c>
      <c r="AM26" s="4"/>
      <c r="AN26" s="4"/>
    </row>
    <row r="27" spans="1:40" ht="19.5" thickTop="1">
      <c r="A27" s="202">
        <f>Entry!A28</f>
        <v>31</v>
      </c>
      <c r="B27" s="203" t="str">
        <f>Entry!B28</f>
        <v>Alley</v>
      </c>
      <c r="C27" s="203"/>
      <c r="D27" s="193"/>
      <c r="E27" s="201" t="str">
        <f>'Day 8'!E28</f>
        <v>IV</v>
      </c>
      <c r="F27" s="319">
        <f>'Day 1'!AQ33</f>
        <v>35</v>
      </c>
      <c r="G27" s="319">
        <f>'Day 2'!AB30</f>
        <v>26</v>
      </c>
      <c r="H27" s="319">
        <f>'Day 3'!AB30</f>
        <v>10</v>
      </c>
      <c r="I27" s="319">
        <f>'Day 4'!R30</f>
        <v>-8</v>
      </c>
      <c r="J27" s="319">
        <f>'Day 5'!R30</f>
        <v>10</v>
      </c>
      <c r="K27" s="321">
        <f>'Day 6'!X29</f>
        <v>88</v>
      </c>
      <c r="L27" s="321">
        <f>'Day 7'!R29</f>
        <v>14</v>
      </c>
      <c r="M27" s="321">
        <f>'Day 8'!R28</f>
        <v>-17</v>
      </c>
      <c r="N27" s="322">
        <f t="shared" si="2"/>
        <v>158</v>
      </c>
      <c r="O27" s="197">
        <f t="shared" si="0"/>
        <v>3</v>
      </c>
      <c r="AM27" s="4"/>
      <c r="AN27" s="4"/>
    </row>
    <row r="28" spans="1:40" ht="18.75">
      <c r="A28" s="99">
        <f>Entry!A29</f>
        <v>33</v>
      </c>
      <c r="B28" s="103" t="str">
        <f>Entry!B29</f>
        <v>Holcomb</v>
      </c>
      <c r="C28" s="103"/>
      <c r="D28" s="193"/>
      <c r="E28" s="201" t="str">
        <f>'Day 8'!E29</f>
        <v>III</v>
      </c>
      <c r="F28" s="321">
        <f>'Day 1'!AQ35</f>
        <v>189</v>
      </c>
      <c r="G28" s="321">
        <f>'Day 2'!AB31</f>
        <v>37</v>
      </c>
      <c r="H28" s="321">
        <f>'Day 3'!AB31</f>
        <v>72</v>
      </c>
      <c r="I28" s="321">
        <f>'Day 4'!R31</f>
        <v>31</v>
      </c>
      <c r="J28" s="319">
        <f>'Day 5'!R31</f>
        <v>37</v>
      </c>
      <c r="K28" s="321">
        <f>'Day 6'!X30</f>
        <v>71</v>
      </c>
      <c r="L28" s="321">
        <f>'Day 7'!R30</f>
        <v>52</v>
      </c>
      <c r="M28" s="321">
        <f>'Day 8'!R29</f>
        <v>30</v>
      </c>
      <c r="N28" s="322">
        <f>F28+G28+H28+I28+J28+K28+L28+M28</f>
        <v>519</v>
      </c>
      <c r="O28" s="106">
        <f t="shared" si="0"/>
        <v>17</v>
      </c>
      <c r="AM28" s="4"/>
      <c r="AN28" s="4"/>
    </row>
    <row r="29" spans="1:40" ht="18.75">
      <c r="A29" s="99">
        <f>Entry!A30</f>
        <v>34</v>
      </c>
      <c r="B29" s="103" t="str">
        <f>Entry!B30</f>
        <v>Rutherford</v>
      </c>
      <c r="C29" s="103"/>
      <c r="D29" s="193"/>
      <c r="E29" s="201" t="str">
        <f>'Day 8'!E30</f>
        <v>III</v>
      </c>
      <c r="F29" s="321">
        <f>'Day 1'!AQ36</f>
        <v>132</v>
      </c>
      <c r="G29" s="321">
        <f>'Day 2'!AB32</f>
        <v>25</v>
      </c>
      <c r="H29" s="321">
        <f>'Day 3'!AB32</f>
        <v>177</v>
      </c>
      <c r="I29" s="321">
        <f>'Day 4'!R32</f>
        <v>17</v>
      </c>
      <c r="J29" s="321">
        <f>'Day 5'!R31</f>
        <v>37</v>
      </c>
      <c r="K29" s="321">
        <f>'Day 6'!X31</f>
        <v>65</v>
      </c>
      <c r="L29" s="321">
        <f>'Day 7'!R31</f>
        <v>57</v>
      </c>
      <c r="M29" s="321">
        <f>'Day 8'!R30</f>
        <v>18</v>
      </c>
      <c r="N29" s="322">
        <f t="shared" si="2"/>
        <v>528</v>
      </c>
      <c r="O29" s="106">
        <f t="shared" si="0"/>
        <v>19</v>
      </c>
      <c r="AM29" s="4"/>
      <c r="AN29" s="4"/>
    </row>
    <row r="30" spans="1:40" ht="18.75">
      <c r="A30" s="99">
        <f>Entry!A31</f>
        <v>35</v>
      </c>
      <c r="B30" s="103" t="str">
        <f>Entry!B31</f>
        <v>Cairns</v>
      </c>
      <c r="C30" s="103"/>
      <c r="D30" s="193"/>
      <c r="E30" s="201" t="str">
        <f>'Day 8'!E31</f>
        <v>IV SOP</v>
      </c>
      <c r="F30" s="321">
        <f>'Day 1'!AQ37</f>
        <v>194</v>
      </c>
      <c r="G30" s="321">
        <f>'Day 2'!AB33</f>
        <v>12</v>
      </c>
      <c r="H30" s="321">
        <f>'Day 3'!AB33</f>
        <v>22</v>
      </c>
      <c r="I30" s="321">
        <f>'Day 4'!R33</f>
        <v>11</v>
      </c>
      <c r="J30" s="321">
        <f>'Day 5'!R32</f>
        <v>25</v>
      </c>
      <c r="K30" s="321">
        <f>'Day 6'!X32</f>
        <v>45</v>
      </c>
      <c r="L30" s="321">
        <f>'Day 7'!R32</f>
        <v>32</v>
      </c>
      <c r="M30" s="321">
        <f>'Day 8'!R31</f>
        <v>10</v>
      </c>
      <c r="N30" s="322">
        <f t="shared" si="2"/>
        <v>351</v>
      </c>
      <c r="O30" s="106">
        <f t="shared" si="0"/>
        <v>10</v>
      </c>
      <c r="AM30" s="4"/>
      <c r="AN30" s="4"/>
    </row>
    <row r="31" spans="1:40" ht="18.75">
      <c r="A31" s="99">
        <f>Entry!A32</f>
        <v>36</v>
      </c>
      <c r="B31" s="103" t="str">
        <f>Entry!B32</f>
        <v>Pyck</v>
      </c>
      <c r="C31" s="103"/>
      <c r="D31" s="193"/>
      <c r="E31" s="201" t="str">
        <f>'Day 8'!E32</f>
        <v>IV SOP</v>
      </c>
      <c r="F31" s="321">
        <f>'Day 1'!AQ38</f>
        <v>62</v>
      </c>
      <c r="G31" s="321">
        <f>'Day 2'!AB34</f>
        <v>30</v>
      </c>
      <c r="H31" s="321">
        <f>'Day 3'!AB34</f>
        <v>55</v>
      </c>
      <c r="I31" s="321">
        <f>'Day 4'!R34</f>
        <v>-3</v>
      </c>
      <c r="J31" s="321">
        <f>'Day 5'!R33</f>
        <v>12</v>
      </c>
      <c r="K31" s="321">
        <f>'Day 6'!X33</f>
        <v>20</v>
      </c>
      <c r="L31" s="321">
        <f>'Day 7'!R33</f>
        <v>67</v>
      </c>
      <c r="M31" s="321">
        <f>'Day 8'!R32</f>
        <v>-17</v>
      </c>
      <c r="N31" s="322">
        <f t="shared" si="2"/>
        <v>226</v>
      </c>
      <c r="O31" s="106">
        <f t="shared" si="0"/>
        <v>6</v>
      </c>
      <c r="AM31" s="4"/>
      <c r="AN31" s="4"/>
    </row>
    <row r="32" spans="1:40" ht="18.75">
      <c r="A32" s="99">
        <f>Entry!A33</f>
        <v>37</v>
      </c>
      <c r="B32" s="103" t="str">
        <f>Entry!B33</f>
        <v>Sorenson</v>
      </c>
      <c r="C32" s="103"/>
      <c r="D32" s="193"/>
      <c r="E32" s="201" t="str">
        <f>'Day 8'!E33</f>
        <v>IV</v>
      </c>
      <c r="F32" s="321">
        <f>'Day 1'!AQ39</f>
        <v>178</v>
      </c>
      <c r="G32" s="321">
        <f>'Day 2'!AB35</f>
        <v>101</v>
      </c>
      <c r="H32" s="321">
        <f>'Day 3'!AB35</f>
        <v>200</v>
      </c>
      <c r="I32" s="321">
        <f>'Day 4'!R35</f>
        <v>3</v>
      </c>
      <c r="J32" s="321">
        <f>'Day 5'!R34</f>
        <v>19</v>
      </c>
      <c r="K32" s="321">
        <f>'Day 6'!X34</f>
        <v>12</v>
      </c>
      <c r="L32" s="321">
        <f>'Day 7'!R34</f>
        <v>8</v>
      </c>
      <c r="M32" s="321">
        <f>'Day 8'!R33</f>
        <v>4</v>
      </c>
      <c r="N32" s="322">
        <f t="shared" si="2"/>
        <v>525</v>
      </c>
      <c r="O32" s="106">
        <f t="shared" si="0"/>
        <v>18</v>
      </c>
      <c r="AM32" s="4"/>
      <c r="AN32" s="4"/>
    </row>
    <row r="33" spans="1:40" ht="18.75">
      <c r="A33" s="99">
        <f>Entry!A34</f>
        <v>38</v>
      </c>
      <c r="B33" s="103" t="str">
        <f>Entry!B34</f>
        <v>Toney</v>
      </c>
      <c r="C33" s="103"/>
      <c r="D33" s="193"/>
      <c r="E33" s="201" t="str">
        <f>'Day 8'!E34</f>
        <v>III</v>
      </c>
      <c r="F33" s="321">
        <f>'Day 1'!AQ40</f>
        <v>62</v>
      </c>
      <c r="G33" s="321">
        <f>'Day 2'!AB36</f>
        <v>19</v>
      </c>
      <c r="H33" s="321">
        <f>'Day 3'!AB36</f>
        <v>113</v>
      </c>
      <c r="I33" s="321">
        <f>'Day 4'!R36</f>
        <v>-33</v>
      </c>
      <c r="J33" s="321">
        <f>'Day 5'!R35</f>
        <v>58</v>
      </c>
      <c r="K33" s="321">
        <f>'Day 6'!X35</f>
        <v>137</v>
      </c>
      <c r="L33" s="321">
        <f>'Day 7'!R35</f>
        <v>79</v>
      </c>
      <c r="M33" s="321">
        <f>'Day 8'!R34</f>
        <v>19</v>
      </c>
      <c r="N33" s="322">
        <f t="shared" si="2"/>
        <v>454</v>
      </c>
      <c r="O33" s="106">
        <f t="shared" si="0"/>
        <v>13</v>
      </c>
      <c r="AM33" s="4"/>
      <c r="AN33" s="4"/>
    </row>
    <row r="34" spans="1:40" ht="18.75">
      <c r="A34" s="99">
        <f>Entry!A36</f>
        <v>41</v>
      </c>
      <c r="B34" s="103" t="str">
        <f>Entry!B36</f>
        <v>Van Wyck</v>
      </c>
      <c r="C34" s="103"/>
      <c r="D34" s="193"/>
      <c r="E34" s="201" t="str">
        <f>'Day 8'!E35</f>
        <v>III</v>
      </c>
      <c r="F34" s="321">
        <f>'Day 1'!AQ42</f>
        <v>95</v>
      </c>
      <c r="G34" s="321">
        <f>'Day 2'!AB38</f>
        <v>28</v>
      </c>
      <c r="H34" s="321">
        <f>'Day 3'!AB38</f>
        <v>10</v>
      </c>
      <c r="I34" s="321">
        <f>'Day 4'!R38</f>
        <v>-6</v>
      </c>
      <c r="J34" s="321">
        <f>'Day 5'!R37</f>
        <v>200</v>
      </c>
      <c r="K34" s="321">
        <f>'Day 6'!X37</f>
        <v>100</v>
      </c>
      <c r="L34" s="321">
        <f>'Day 7'!R37</f>
        <v>81</v>
      </c>
      <c r="M34" s="321">
        <f>'Day 8'!R35</f>
        <v>10</v>
      </c>
      <c r="N34" s="322">
        <f t="shared" si="2"/>
        <v>518</v>
      </c>
      <c r="O34" s="106">
        <f t="shared" si="0"/>
        <v>16</v>
      </c>
      <c r="AM34" s="4"/>
      <c r="AN34" s="4"/>
    </row>
    <row r="35" spans="1:40" ht="18.75">
      <c r="A35" s="99">
        <f>Entry!A37</f>
        <v>42</v>
      </c>
      <c r="B35" s="103" t="str">
        <f>Entry!B37</f>
        <v>Beckers</v>
      </c>
      <c r="C35" s="103"/>
      <c r="D35" s="193"/>
      <c r="E35" s="201" t="str">
        <f>'Day 8'!E36</f>
        <v>IV SOP</v>
      </c>
      <c r="F35" s="321">
        <f>'Day 1'!AQ43</f>
        <v>340</v>
      </c>
      <c r="G35" s="321">
        <f>'Day 2'!AB39</f>
        <v>77</v>
      </c>
      <c r="H35" s="321">
        <f>'Day 3'!AB39</f>
        <v>194</v>
      </c>
      <c r="I35" s="321">
        <f>'Day 4'!R39</f>
        <v>13</v>
      </c>
      <c r="J35" s="321">
        <v>0</v>
      </c>
      <c r="K35" s="321">
        <f>'Day 6'!X38</f>
        <v>122</v>
      </c>
      <c r="L35" s="321">
        <f>'Day 7'!R38</f>
        <v>63</v>
      </c>
      <c r="M35" s="321">
        <f>'Day 8'!R36</f>
        <v>27</v>
      </c>
      <c r="N35" s="322">
        <f t="shared" si="2"/>
        <v>836</v>
      </c>
      <c r="O35" s="106">
        <f t="shared" si="0"/>
        <v>30</v>
      </c>
      <c r="AM35" s="4"/>
      <c r="AN35" s="4"/>
    </row>
    <row r="36" spans="1:40" ht="18.75">
      <c r="A36" s="99">
        <f>Entry!A38</f>
        <v>43</v>
      </c>
      <c r="B36" s="103" t="str">
        <f>Entry!B38</f>
        <v>Beckers</v>
      </c>
      <c r="C36" s="103"/>
      <c r="D36" s="193"/>
      <c r="E36" s="201" t="str">
        <f>'Day 8'!E37</f>
        <v>IV SOP</v>
      </c>
      <c r="F36" s="321">
        <f>'Day 1'!AQ44</f>
        <v>317</v>
      </c>
      <c r="G36" s="321">
        <f>'Day 2'!AB40</f>
        <v>97</v>
      </c>
      <c r="H36" s="321">
        <f>'Day 3'!AB40</f>
        <v>81</v>
      </c>
      <c r="I36" s="321">
        <f>'Day 4'!R40</f>
        <v>34</v>
      </c>
      <c r="J36" s="321">
        <f>'Day 5'!R39</f>
        <v>77</v>
      </c>
      <c r="K36" s="321">
        <f>'Day 6'!X39</f>
        <v>98</v>
      </c>
      <c r="L36" s="321">
        <f>'Day 7'!R39</f>
        <v>153</v>
      </c>
      <c r="M36" s="321">
        <f>'Day 8'!R37</f>
        <v>64</v>
      </c>
      <c r="N36" s="322">
        <f t="shared" si="2"/>
        <v>921</v>
      </c>
      <c r="O36" s="106">
        <f t="shared" si="0"/>
        <v>34</v>
      </c>
      <c r="AM36" s="4"/>
      <c r="AN36" s="4"/>
    </row>
    <row r="37" spans="1:40" ht="18.75">
      <c r="A37" s="99">
        <f>Entry!A39</f>
        <v>44</v>
      </c>
      <c r="B37" s="103" t="str">
        <f>Entry!B39</f>
        <v>Nash</v>
      </c>
      <c r="C37" s="103"/>
      <c r="D37" s="193"/>
      <c r="E37" s="201" t="str">
        <f>'Day 8'!E38</f>
        <v>IV SOP</v>
      </c>
      <c r="F37" s="321">
        <f>'Day 1'!AQ45</f>
        <v>233</v>
      </c>
      <c r="G37" s="321">
        <f>'Day 2'!AB41</f>
        <v>50</v>
      </c>
      <c r="H37" s="321">
        <f>'Day 3'!AB41</f>
        <v>141</v>
      </c>
      <c r="I37" s="321">
        <f>'Day 4'!R41</f>
        <v>140</v>
      </c>
      <c r="J37" s="321">
        <f>'Day 5'!R40</f>
        <v>81</v>
      </c>
      <c r="K37" s="321">
        <f>'Day 6'!X40</f>
        <v>172</v>
      </c>
      <c r="L37" s="321">
        <f>'Day 7'!R40</f>
        <v>200</v>
      </c>
      <c r="M37" s="321">
        <f>'Day 8'!R38</f>
        <v>105</v>
      </c>
      <c r="N37" s="322">
        <f t="shared" si="2"/>
        <v>1122</v>
      </c>
      <c r="O37" s="106">
        <f t="shared" si="0"/>
        <v>41</v>
      </c>
      <c r="AM37" s="4"/>
      <c r="AN37" s="4"/>
    </row>
    <row r="38" spans="1:40" ht="18.75">
      <c r="A38" s="99">
        <f>Entry!A40</f>
        <v>45</v>
      </c>
      <c r="B38" s="103" t="str">
        <f>Entry!B40</f>
        <v>Nash</v>
      </c>
      <c r="C38" s="103"/>
      <c r="D38" s="193"/>
      <c r="E38" s="201" t="str">
        <f>'Day 8'!E39</f>
        <v>IV SOP</v>
      </c>
      <c r="F38" s="321">
        <f>'Day 1'!AQ46</f>
        <v>147</v>
      </c>
      <c r="G38" s="321">
        <f>'Day 2'!AB42</f>
        <v>54</v>
      </c>
      <c r="H38" s="321">
        <f>'Day 3'!AB42</f>
        <v>198</v>
      </c>
      <c r="I38" s="321">
        <f>'Day 4'!R42</f>
        <v>8</v>
      </c>
      <c r="J38" s="321">
        <f>'Day 5'!R41</f>
        <v>50</v>
      </c>
      <c r="K38" s="321">
        <f>'Day 6'!X41</f>
        <v>62</v>
      </c>
      <c r="L38" s="321">
        <f>'Day 7'!R41</f>
        <v>72</v>
      </c>
      <c r="M38" s="321">
        <f>'Day 8'!R39</f>
        <v>136</v>
      </c>
      <c r="N38" s="322">
        <f t="shared" si="2"/>
        <v>727</v>
      </c>
      <c r="O38" s="106">
        <f t="shared" si="0"/>
        <v>28</v>
      </c>
      <c r="AM38" s="4"/>
      <c r="AN38" s="4"/>
    </row>
    <row r="39" spans="1:40" ht="18.75">
      <c r="A39" s="99">
        <f>Entry!A41</f>
        <v>46</v>
      </c>
      <c r="B39" s="103" t="str">
        <f>Entry!B41</f>
        <v>Smoljan</v>
      </c>
      <c r="C39" s="103"/>
      <c r="D39" s="193"/>
      <c r="E39" s="201" t="str">
        <f>'Day 8'!E40</f>
        <v>IV</v>
      </c>
      <c r="F39" s="321">
        <f>'Day 1'!AQ47</f>
        <v>185</v>
      </c>
      <c r="G39" s="321">
        <f>'Day 2'!AB43</f>
        <v>10</v>
      </c>
      <c r="H39" s="321">
        <f>'Day 3'!AB43</f>
        <v>26</v>
      </c>
      <c r="I39" s="321">
        <f>'Day 4'!R43</f>
        <v>17</v>
      </c>
      <c r="J39" s="321">
        <f>'Day 5'!R42</f>
        <v>54</v>
      </c>
      <c r="K39" s="321">
        <f>'Day 6'!X42</f>
        <v>157</v>
      </c>
      <c r="L39" s="321">
        <f>'Day 7'!R42</f>
        <v>43</v>
      </c>
      <c r="M39" s="321">
        <f>'Day 8'!R40</f>
        <v>4</v>
      </c>
      <c r="N39" s="322">
        <f t="shared" si="2"/>
        <v>496</v>
      </c>
      <c r="O39" s="106">
        <f t="shared" si="0"/>
        <v>14</v>
      </c>
      <c r="AM39" s="4"/>
      <c r="AN39" s="4"/>
    </row>
    <row r="40" spans="1:40" ht="18.75">
      <c r="A40" s="99">
        <f>Entry!A42</f>
        <v>47</v>
      </c>
      <c r="B40" s="103" t="str">
        <f>Entry!B42</f>
        <v>Degarate</v>
      </c>
      <c r="C40" s="103"/>
      <c r="D40" s="193"/>
      <c r="E40" s="201" t="str">
        <f>'Day 8'!E41</f>
        <v>III SOP</v>
      </c>
      <c r="F40" s="321">
        <f>'Day 1'!AQ48</f>
        <v>97</v>
      </c>
      <c r="G40" s="321">
        <f>'Day 2'!AB44</f>
        <v>40</v>
      </c>
      <c r="H40" s="321">
        <f>'Day 3'!AB44</f>
        <v>48</v>
      </c>
      <c r="I40" s="321">
        <f>'Day 4'!R44</f>
        <v>106</v>
      </c>
      <c r="J40" s="321">
        <f>'Day 5'!R43</f>
        <v>10</v>
      </c>
      <c r="K40" s="321">
        <f>'Day 6'!X43</f>
        <v>110</v>
      </c>
      <c r="L40" s="321">
        <f>'Day 7'!R43</f>
        <v>200</v>
      </c>
      <c r="M40" s="321">
        <f>'Day 8'!R41</f>
        <v>40</v>
      </c>
      <c r="N40" s="322">
        <f t="shared" si="2"/>
        <v>651</v>
      </c>
      <c r="O40" s="106">
        <f t="shared" si="0"/>
        <v>23</v>
      </c>
      <c r="AM40" s="4"/>
      <c r="AN40" s="4"/>
    </row>
    <row r="41" spans="1:40" ht="18.75">
      <c r="A41" s="99">
        <f>Entry!A43</f>
        <v>48</v>
      </c>
      <c r="B41" s="103" t="str">
        <f>Entry!B43</f>
        <v>Reese</v>
      </c>
      <c r="C41" s="103"/>
      <c r="D41" s="193"/>
      <c r="E41" s="201" t="str">
        <f>'Day 8'!E42</f>
        <v>IV SOP</v>
      </c>
      <c r="F41" s="321">
        <f>'Day 1'!AQ49</f>
        <v>340</v>
      </c>
      <c r="G41" s="321">
        <f>'Day 2'!AB45</f>
        <v>195</v>
      </c>
      <c r="H41" s="321">
        <f>'Day 3'!AB45</f>
        <v>15</v>
      </c>
      <c r="I41" s="321">
        <f>'Day 4'!R45</f>
        <v>140</v>
      </c>
      <c r="J41" s="321">
        <f>'Day 5'!R44</f>
        <v>40</v>
      </c>
      <c r="K41" s="321">
        <f>'Day 6'!X44</f>
        <v>173</v>
      </c>
      <c r="L41" s="321">
        <f>'Day 7'!R44</f>
        <v>200</v>
      </c>
      <c r="M41" s="321">
        <f>'Day 8'!R42</f>
        <v>15</v>
      </c>
      <c r="N41" s="322">
        <f t="shared" si="2"/>
        <v>1118</v>
      </c>
      <c r="O41" s="106">
        <f t="shared" si="0"/>
        <v>40</v>
      </c>
      <c r="AM41" s="4"/>
      <c r="AN41" s="4"/>
    </row>
    <row r="42" spans="1:40" ht="18.75">
      <c r="A42" s="99">
        <f>Entry!A44</f>
        <v>49</v>
      </c>
      <c r="B42" s="103" t="str">
        <f>Entry!B44</f>
        <v>Esen</v>
      </c>
      <c r="C42" s="103"/>
      <c r="D42" s="193"/>
      <c r="E42" s="201" t="str">
        <f>'Day 8'!E43</f>
        <v>IV SOP</v>
      </c>
      <c r="F42" s="321">
        <f>'Day 1'!AQ50</f>
        <v>214</v>
      </c>
      <c r="G42" s="321">
        <f>'Day 2'!AB46</f>
        <v>137</v>
      </c>
      <c r="H42" s="321">
        <f>'Day 3'!AB46</f>
        <v>153</v>
      </c>
      <c r="I42" s="321">
        <f>'Day 4'!R46</f>
        <v>26</v>
      </c>
      <c r="J42" s="321">
        <f>'Day 5'!R45</f>
        <v>15</v>
      </c>
      <c r="K42" s="321">
        <f>'Day 6'!X45</f>
        <v>132</v>
      </c>
      <c r="L42" s="321">
        <f>'Day 7'!R45</f>
        <v>116</v>
      </c>
      <c r="M42" s="321">
        <f>'Day 8'!R43</f>
        <v>75</v>
      </c>
      <c r="N42" s="322">
        <f t="shared" si="2"/>
        <v>868</v>
      </c>
      <c r="O42" s="106">
        <f t="shared" si="0"/>
        <v>32</v>
      </c>
      <c r="AM42" s="4"/>
      <c r="AN42" s="4"/>
    </row>
    <row r="43" spans="1:40" ht="18.75">
      <c r="A43" s="99">
        <f>Entry!A49</f>
        <v>54</v>
      </c>
      <c r="B43" s="103" t="str">
        <f>Entry!B49</f>
        <v>Walkker</v>
      </c>
      <c r="C43" s="103"/>
      <c r="D43" s="193"/>
      <c r="E43" s="201" t="str">
        <f>'Day 8'!E44</f>
        <v>IV</v>
      </c>
      <c r="F43" s="321">
        <f>'Day 1'!AQ55</f>
        <v>263</v>
      </c>
      <c r="G43" s="321">
        <f>'Day 2'!AB51</f>
        <v>65</v>
      </c>
      <c r="H43" s="321">
        <f>'Day 3'!AB51</f>
        <v>68</v>
      </c>
      <c r="I43" s="321">
        <f>'Day 4'!R51</f>
        <v>23</v>
      </c>
      <c r="J43" s="321">
        <f>'Day 5'!R51</f>
        <v>65</v>
      </c>
      <c r="K43" s="321">
        <f>'Day 6'!X50</f>
        <v>81</v>
      </c>
      <c r="L43" s="321">
        <f>'Day 7'!R46</f>
        <v>20</v>
      </c>
      <c r="M43" s="321">
        <f>'Day 8'!R44</f>
        <v>17</v>
      </c>
      <c r="N43" s="322">
        <f t="shared" si="2"/>
        <v>602</v>
      </c>
      <c r="O43" s="106">
        <f t="shared" si="0"/>
        <v>20</v>
      </c>
      <c r="AM43" s="4"/>
      <c r="AN43" s="4"/>
    </row>
    <row r="44" spans="1:40" ht="18.75">
      <c r="A44" s="99">
        <f>Entry!A50</f>
        <v>55</v>
      </c>
      <c r="B44" s="103" t="str">
        <f>Entry!B50</f>
        <v>Martynov</v>
      </c>
      <c r="C44" s="103"/>
      <c r="D44" s="193"/>
      <c r="E44" s="201" t="str">
        <f>'Day 8'!E45</f>
        <v>III SOP</v>
      </c>
      <c r="F44" s="321">
        <f>'Day 1'!AQ56</f>
        <v>182</v>
      </c>
      <c r="G44" s="321">
        <f>'Day 2'!AB52</f>
        <v>33</v>
      </c>
      <c r="H44" s="321">
        <f>'Day 3'!AB52</f>
        <v>54</v>
      </c>
      <c r="I44" s="321">
        <f>'Day 4'!R52</f>
        <v>32</v>
      </c>
      <c r="J44" s="321">
        <f>'Day 5'!R51</f>
        <v>65</v>
      </c>
      <c r="K44" s="321">
        <f>'Day 6'!X51</f>
        <v>39</v>
      </c>
      <c r="L44" s="321">
        <f>'Day 7'!R47</f>
        <v>77</v>
      </c>
      <c r="M44" s="321">
        <f>'Day 8'!R45</f>
        <v>16</v>
      </c>
      <c r="N44" s="322">
        <f t="shared" si="2"/>
        <v>498</v>
      </c>
      <c r="O44" s="106">
        <f t="shared" si="0"/>
        <v>15</v>
      </c>
      <c r="AM44" s="4"/>
      <c r="AN44" s="4"/>
    </row>
    <row r="45" spans="1:40" ht="18.75">
      <c r="A45" s="99">
        <f>Entry!A51</f>
        <v>56</v>
      </c>
      <c r="B45" s="103" t="str">
        <f>Entry!B51</f>
        <v>Mackey</v>
      </c>
      <c r="C45" s="103"/>
      <c r="D45" s="193"/>
      <c r="E45" s="201" t="str">
        <f>'Day 8'!E46</f>
        <v>III SOP</v>
      </c>
      <c r="F45" s="321">
        <f>'Day 1'!AQ57</f>
        <v>191</v>
      </c>
      <c r="G45" s="321">
        <f>'Day 2'!AB53</f>
        <v>19</v>
      </c>
      <c r="H45" s="321">
        <f>'Day 3'!AB53</f>
        <v>83</v>
      </c>
      <c r="I45" s="321">
        <f>'Day 4'!R53</f>
        <v>24</v>
      </c>
      <c r="J45" s="321">
        <f>'Day 5'!R52</f>
        <v>33</v>
      </c>
      <c r="K45" s="321">
        <f>'Day 6'!X52</f>
        <v>134</v>
      </c>
      <c r="L45" s="321">
        <f>'Day 7'!R48</f>
        <v>200</v>
      </c>
      <c r="M45" s="321">
        <f>'Day 8'!R46</f>
        <v>38</v>
      </c>
      <c r="N45" s="322">
        <f t="shared" si="2"/>
        <v>722</v>
      </c>
      <c r="O45" s="106">
        <f t="shared" si="0"/>
        <v>27</v>
      </c>
      <c r="AM45" s="4"/>
      <c r="AN45" s="4"/>
    </row>
    <row r="46" spans="1:15" ht="18">
      <c r="A46" s="238"/>
      <c r="B46" s="193"/>
      <c r="C46" s="193"/>
      <c r="E46" s="239"/>
      <c r="F46" s="240"/>
      <c r="G46" s="240"/>
      <c r="H46" s="240"/>
      <c r="I46" s="240"/>
      <c r="J46" s="240"/>
      <c r="K46" s="240"/>
      <c r="L46" s="240"/>
      <c r="M46" s="240"/>
      <c r="N46" s="240"/>
      <c r="O46" s="240"/>
    </row>
    <row r="47" spans="1:40" ht="18">
      <c r="A47" s="99" t="e">
        <f>'Day 8'!A48</f>
        <v>#REF!</v>
      </c>
      <c r="B47" s="99" t="str">
        <f>'Day 8'!B48</f>
        <v>Higgs</v>
      </c>
      <c r="C47" s="99" t="str">
        <f>'Day 8'!C48</f>
        <v>Pettersson</v>
      </c>
      <c r="D47" s="103" t="e">
        <f>'Class info'!#REF!</f>
        <v>#REF!</v>
      </c>
      <c r="E47" s="271" t="str">
        <f>'Day 8'!E48</f>
        <v>TOURING</v>
      </c>
      <c r="F47" s="240"/>
      <c r="G47" s="240"/>
      <c r="H47" s="240"/>
      <c r="I47" s="240"/>
      <c r="J47" s="240"/>
      <c r="K47" s="240"/>
      <c r="L47" s="240"/>
      <c r="M47" s="240"/>
      <c r="N47" s="240"/>
      <c r="O47" s="240"/>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ht="18.75">
      <c r="A48" s="99">
        <f>Entry!A35</f>
        <v>40</v>
      </c>
      <c r="B48" s="103" t="str">
        <f>Entry!B35</f>
        <v>Guthrie</v>
      </c>
      <c r="C48" s="103"/>
      <c r="D48" s="193"/>
      <c r="E48" s="271" t="str">
        <f>'Day 8'!E49</f>
        <v>TOURING</v>
      </c>
      <c r="F48" s="240"/>
      <c r="G48" s="240"/>
      <c r="H48" s="240"/>
      <c r="I48" s="240"/>
      <c r="J48" s="240"/>
      <c r="K48" s="240"/>
      <c r="L48" s="240"/>
      <c r="M48" s="240"/>
      <c r="N48" s="236"/>
      <c r="O48" s="102"/>
      <c r="AM48" s="4"/>
      <c r="AN48" s="4"/>
    </row>
    <row r="49" spans="1:40" ht="18.75">
      <c r="A49" s="99">
        <f>Entry!A45</f>
        <v>50</v>
      </c>
      <c r="B49" s="103" t="str">
        <f>Entry!B45</f>
        <v>Anderson</v>
      </c>
      <c r="C49" s="103"/>
      <c r="D49" s="193"/>
      <c r="E49" s="271" t="str">
        <f>'Day 8'!E50</f>
        <v>TOURING</v>
      </c>
      <c r="F49" s="240"/>
      <c r="G49" s="240"/>
      <c r="H49" s="240"/>
      <c r="I49" s="240"/>
      <c r="J49" s="240"/>
      <c r="K49" s="240"/>
      <c r="L49" s="240"/>
      <c r="M49" s="240"/>
      <c r="N49" s="236"/>
      <c r="O49" s="102"/>
      <c r="AM49" s="4"/>
      <c r="AN49" s="4"/>
    </row>
    <row r="50" spans="1:40" ht="18.75">
      <c r="A50" s="99">
        <f>Entry!A46</f>
        <v>51</v>
      </c>
      <c r="B50" s="103" t="str">
        <f>Entry!B46</f>
        <v>Johnson</v>
      </c>
      <c r="C50" s="103"/>
      <c r="D50" s="193"/>
      <c r="E50" s="271" t="str">
        <f>'Day 8'!E51</f>
        <v>TOURING</v>
      </c>
      <c r="F50" s="240"/>
      <c r="G50" s="240"/>
      <c r="H50" s="240"/>
      <c r="I50" s="240"/>
      <c r="J50" s="240"/>
      <c r="K50" s="240"/>
      <c r="L50" s="240"/>
      <c r="M50" s="240"/>
      <c r="N50" s="236"/>
      <c r="O50" s="102"/>
      <c r="AM50" s="4"/>
      <c r="AN50" s="4"/>
    </row>
    <row r="51" spans="1:40" ht="18.75">
      <c r="A51" s="99">
        <f>Entry!A47</f>
        <v>52</v>
      </c>
      <c r="B51" s="103" t="str">
        <f>Entry!B47</f>
        <v>Tynes</v>
      </c>
      <c r="C51" s="103"/>
      <c r="D51" s="193"/>
      <c r="E51" s="271" t="str">
        <f>'Day 8'!E52</f>
        <v>TOURING</v>
      </c>
      <c r="F51" s="240"/>
      <c r="G51" s="240"/>
      <c r="H51" s="240"/>
      <c r="I51" s="240"/>
      <c r="J51" s="240"/>
      <c r="K51" s="240"/>
      <c r="L51" s="240"/>
      <c r="M51" s="240"/>
      <c r="N51" s="236"/>
      <c r="O51" s="102"/>
      <c r="AM51" s="4"/>
      <c r="AN51" s="4"/>
    </row>
    <row r="52" spans="1:40" ht="18.75">
      <c r="A52" s="99">
        <f>Entry!A48</f>
        <v>53</v>
      </c>
      <c r="B52" s="103" t="str">
        <f>Entry!B48</f>
        <v>Sailor</v>
      </c>
      <c r="C52" s="103"/>
      <c r="D52" s="193"/>
      <c r="E52" s="271" t="str">
        <f>'Day 8'!E53</f>
        <v>TOURING</v>
      </c>
      <c r="F52" s="240"/>
      <c r="G52" s="240"/>
      <c r="H52" s="240"/>
      <c r="I52" s="240"/>
      <c r="J52" s="240"/>
      <c r="K52" s="240"/>
      <c r="L52" s="240"/>
      <c r="M52" s="240"/>
      <c r="N52" s="236"/>
      <c r="O52" s="102"/>
      <c r="AM52" s="4"/>
      <c r="AN52" s="4"/>
    </row>
    <row r="53" spans="1:15" ht="18">
      <c r="A53" s="99">
        <f>Entry!A53</f>
        <v>58</v>
      </c>
      <c r="B53" s="103" t="str">
        <f>Entry!B53</f>
        <v>Thompson</v>
      </c>
      <c r="C53" s="103"/>
      <c r="E53" s="271" t="str">
        <f>'Day 8'!E54</f>
        <v>TOURING</v>
      </c>
      <c r="F53" s="240"/>
      <c r="G53" s="240"/>
      <c r="H53" s="240"/>
      <c r="I53" s="240"/>
      <c r="J53" s="240"/>
      <c r="K53" s="240"/>
      <c r="L53" s="240"/>
      <c r="M53" s="240"/>
      <c r="N53" s="240"/>
      <c r="O53" s="240"/>
    </row>
    <row r="54" spans="1:15" ht="18">
      <c r="A54" s="238"/>
      <c r="B54" s="193"/>
      <c r="C54" s="193"/>
      <c r="E54" s="239"/>
      <c r="F54" s="240"/>
      <c r="G54" s="240"/>
      <c r="H54" s="240"/>
      <c r="I54" s="240"/>
      <c r="J54" s="240"/>
      <c r="K54" s="240"/>
      <c r="L54" s="240"/>
      <c r="M54" s="240"/>
      <c r="N54" s="240"/>
      <c r="O54" s="240"/>
    </row>
    <row r="55" spans="1:40" s="113" customFormat="1" ht="15">
      <c r="A55" s="423" t="s">
        <v>52</v>
      </c>
      <c r="B55" s="424"/>
      <c r="C55" s="424"/>
      <c r="D55" s="424"/>
      <c r="E55" s="424"/>
      <c r="F55" s="424"/>
      <c r="G55" s="424"/>
      <c r="H55" s="424"/>
      <c r="I55" s="424"/>
      <c r="J55" s="424"/>
      <c r="K55" s="424"/>
      <c r="L55" s="424"/>
      <c r="M55" s="424"/>
      <c r="N55" s="424"/>
      <c r="O55" s="424"/>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7" spans="1:40" s="113" customFormat="1" ht="15">
      <c r="A57" s="423" t="s">
        <v>54</v>
      </c>
      <c r="B57" s="424"/>
      <c r="C57" s="424"/>
      <c r="D57" s="424"/>
      <c r="E57" s="424"/>
      <c r="F57" s="424"/>
      <c r="G57" s="424"/>
      <c r="H57" s="424"/>
      <c r="I57" s="424"/>
      <c r="J57" s="424"/>
      <c r="K57" s="424"/>
      <c r="L57" s="424"/>
      <c r="M57" s="424"/>
      <c r="N57" s="424"/>
      <c r="O57" s="424"/>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sheetData>
  <sheetProtection/>
  <mergeCells count="2">
    <mergeCell ref="A57:O57"/>
    <mergeCell ref="A55:O55"/>
  </mergeCells>
  <printOptions horizontalCentered="1"/>
  <pageMargins left="1" right="1" top="1" bottom="1" header="0.5" footer="0.5"/>
  <pageSetup fitToHeight="2" fitToWidth="1" horizontalDpi="600" verticalDpi="600" orientation="landscape" scale="70" r:id="rId1"/>
  <headerFooter>
    <oddHeader>&amp;C&amp;"Arial,Bold"&amp;14 2018 ALCAN 5000 - DAY 8 TOTALS</oddHeader>
    <oddFooter>&amp;R&amp;Z&amp;F&amp;A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A1">
      <pane ySplit="3" topLeftCell="A4" activePane="bottomLeft" state="frozen"/>
      <selection pane="topLeft" activeCell="A1" sqref="A1"/>
      <selection pane="bottomLeft" activeCell="U10" sqref="U10"/>
    </sheetView>
  </sheetViews>
  <sheetFormatPr defaultColWidth="9.140625" defaultRowHeight="12.75"/>
  <cols>
    <col min="1" max="1" width="4.00390625" style="3" bestFit="1" customWidth="1"/>
    <col min="2" max="2" width="15.8515625" style="3" customWidth="1"/>
    <col min="3" max="3" width="19.8515625" style="3" bestFit="1" customWidth="1"/>
    <col min="4" max="4" width="15.28125" style="3" hidden="1" customWidth="1"/>
    <col min="5" max="5" width="14.00390625" style="3" customWidth="1"/>
    <col min="6" max="6" width="4.7109375" style="3" customWidth="1"/>
    <col min="7" max="7" width="4.7109375" style="3" bestFit="1" customWidth="1"/>
    <col min="8" max="8" width="4.7109375" style="3" customWidth="1"/>
    <col min="9" max="9" width="4.7109375" style="3" bestFit="1" customWidth="1"/>
    <col min="10" max="10" width="4.7109375" style="3" customWidth="1"/>
    <col min="11" max="11" width="4.7109375" style="3" bestFit="1" customWidth="1"/>
    <col min="12" max="12" width="4.7109375" style="3" customWidth="1"/>
    <col min="13" max="13" width="4.7109375" style="3" bestFit="1" customWidth="1"/>
    <col min="14" max="14" width="4.7109375" style="3" customWidth="1"/>
    <col min="15" max="15" width="4.7109375" style="3" bestFit="1" customWidth="1"/>
    <col min="16" max="16" width="5.421875" style="3" bestFit="1" customWidth="1"/>
    <col min="17" max="17" width="5.421875" style="3" customWidth="1"/>
    <col min="18" max="18" width="8.28125" style="3" hidden="1" customWidth="1"/>
    <col min="19" max="19" width="8.28125" style="3" bestFit="1" customWidth="1"/>
    <col min="20" max="16384" width="9.140625" style="4" customWidth="1"/>
  </cols>
  <sheetData>
    <row r="1" spans="1:19" s="21" customFormat="1" ht="15" customHeight="1">
      <c r="A1" s="19"/>
      <c r="B1" s="20"/>
      <c r="C1" s="20"/>
      <c r="D1" s="20"/>
      <c r="E1" s="192" t="s">
        <v>13</v>
      </c>
      <c r="F1" s="410" t="s">
        <v>242</v>
      </c>
      <c r="G1" s="411"/>
      <c r="H1" s="410" t="s">
        <v>243</v>
      </c>
      <c r="I1" s="411"/>
      <c r="J1" s="410" t="s">
        <v>244</v>
      </c>
      <c r="K1" s="411"/>
      <c r="L1" s="410" t="s">
        <v>245</v>
      </c>
      <c r="M1" s="411"/>
      <c r="N1" s="410" t="s">
        <v>246</v>
      </c>
      <c r="O1" s="417"/>
      <c r="P1" s="84" t="s">
        <v>16</v>
      </c>
      <c r="Q1" s="84" t="s">
        <v>257</v>
      </c>
      <c r="R1" s="84" t="s">
        <v>254</v>
      </c>
      <c r="S1" s="84" t="s">
        <v>256</v>
      </c>
    </row>
    <row r="2" spans="1:19" s="21" customFormat="1" ht="15.75">
      <c r="A2" s="22"/>
      <c r="B2" s="23"/>
      <c r="C2" s="23"/>
      <c r="D2" s="23"/>
      <c r="E2" s="191" t="s">
        <v>14</v>
      </c>
      <c r="F2" s="412"/>
      <c r="G2" s="413"/>
      <c r="H2" s="412"/>
      <c r="I2" s="413"/>
      <c r="J2" s="412"/>
      <c r="K2" s="413"/>
      <c r="L2" s="412"/>
      <c r="M2" s="413"/>
      <c r="N2" s="412"/>
      <c r="O2" s="418"/>
      <c r="P2" s="85">
        <v>1</v>
      </c>
      <c r="Q2" s="85"/>
      <c r="R2" s="85" t="s">
        <v>255</v>
      </c>
      <c r="S2" s="85" t="s">
        <v>1</v>
      </c>
    </row>
    <row r="3" spans="1:19" s="3" customFormat="1" ht="16.5" thickBot="1">
      <c r="A3" s="333" t="s">
        <v>9</v>
      </c>
      <c r="B3" s="353" t="s">
        <v>5</v>
      </c>
      <c r="C3" s="353" t="s">
        <v>285</v>
      </c>
      <c r="D3" s="353" t="s">
        <v>6</v>
      </c>
      <c r="E3" s="352" t="s">
        <v>7</v>
      </c>
      <c r="F3" s="355"/>
      <c r="G3" s="356" t="s">
        <v>3</v>
      </c>
      <c r="H3" s="355"/>
      <c r="I3" s="356" t="s">
        <v>3</v>
      </c>
      <c r="J3" s="355"/>
      <c r="K3" s="356" t="s">
        <v>3</v>
      </c>
      <c r="L3" s="355"/>
      <c r="M3" s="356" t="s">
        <v>3</v>
      </c>
      <c r="N3" s="355"/>
      <c r="O3" s="357" t="s">
        <v>3</v>
      </c>
      <c r="P3" s="358"/>
      <c r="Q3" s="358"/>
      <c r="R3" s="358"/>
      <c r="S3" s="358"/>
    </row>
    <row r="4" spans="1:19" ht="16.5" thickTop="1">
      <c r="A4" s="190" t="e">
        <f>'Class info'!#REF!</f>
        <v>#REF!</v>
      </c>
      <c r="B4" s="190" t="str">
        <f>Entry!B3</f>
        <v>McKinnon</v>
      </c>
      <c r="C4" s="190" t="str">
        <f>Entry!C3</f>
        <v>Putnam/Schneider</v>
      </c>
      <c r="D4" s="190"/>
      <c r="E4" s="190" t="str">
        <f>'Day 8'!E4</f>
        <v>II</v>
      </c>
      <c r="F4" s="213">
        <v>0</v>
      </c>
      <c r="G4" s="214" t="s">
        <v>128</v>
      </c>
      <c r="H4" s="213">
        <v>0</v>
      </c>
      <c r="I4" s="214" t="s">
        <v>128</v>
      </c>
      <c r="J4" s="213">
        <v>0</v>
      </c>
      <c r="K4" s="214" t="s">
        <v>128</v>
      </c>
      <c r="L4" s="213">
        <v>0</v>
      </c>
      <c r="M4" s="214" t="s">
        <v>128</v>
      </c>
      <c r="N4" s="213">
        <v>0</v>
      </c>
      <c r="O4" s="248" t="s">
        <v>128</v>
      </c>
      <c r="P4" s="175">
        <f>F4+H4+J4+L4+N4</f>
        <v>0</v>
      </c>
      <c r="Q4" s="175">
        <v>0</v>
      </c>
      <c r="R4" s="175"/>
      <c r="S4" s="175">
        <f>P4-Q4</f>
        <v>0</v>
      </c>
    </row>
    <row r="5" spans="1:19" ht="15.75">
      <c r="A5" s="30" t="e">
        <f>'Class info'!#REF!</f>
        <v>#REF!</v>
      </c>
      <c r="B5" s="30" t="str">
        <f>Entry!B4</f>
        <v>Adams</v>
      </c>
      <c r="C5" s="30" t="str">
        <f>Entry!C4</f>
        <v>Bonaime</v>
      </c>
      <c r="D5" s="30"/>
      <c r="E5" s="30" t="str">
        <f>'Day 8'!E5</f>
        <v>I SOP</v>
      </c>
      <c r="F5" s="31">
        <v>10</v>
      </c>
      <c r="G5" s="31" t="s">
        <v>126</v>
      </c>
      <c r="H5" s="31">
        <v>9</v>
      </c>
      <c r="I5" s="31" t="s">
        <v>126</v>
      </c>
      <c r="J5" s="31">
        <v>9</v>
      </c>
      <c r="K5" s="31" t="s">
        <v>126</v>
      </c>
      <c r="L5" s="31">
        <v>6</v>
      </c>
      <c r="M5" s="31" t="s">
        <v>126</v>
      </c>
      <c r="N5" s="31">
        <v>6</v>
      </c>
      <c r="O5" s="77" t="s">
        <v>126</v>
      </c>
      <c r="P5" s="176">
        <f aca="true" t="shared" si="0" ref="P5:P46">F5+H5+J5+L5+N5</f>
        <v>40</v>
      </c>
      <c r="Q5" s="176">
        <v>10</v>
      </c>
      <c r="R5" s="176"/>
      <c r="S5" s="176">
        <f aca="true" t="shared" si="1" ref="S5:S16">P5-Q5</f>
        <v>30</v>
      </c>
    </row>
    <row r="6" spans="1:19" ht="15.75">
      <c r="A6" s="30" t="e">
        <f>'Class info'!#REF!</f>
        <v>#REF!</v>
      </c>
      <c r="B6" s="30" t="str">
        <f>Entry!B5</f>
        <v>Wade</v>
      </c>
      <c r="C6" s="30" t="str">
        <f>Entry!C5</f>
        <v>Moghaddam</v>
      </c>
      <c r="D6" s="30"/>
      <c r="E6" s="30" t="str">
        <f>'Day 8'!E6</f>
        <v>II SOP</v>
      </c>
      <c r="F6" s="31">
        <v>1</v>
      </c>
      <c r="G6" s="31" t="s">
        <v>126</v>
      </c>
      <c r="H6" s="31">
        <v>42</v>
      </c>
      <c r="I6" s="31" t="s">
        <v>49</v>
      </c>
      <c r="J6" s="31">
        <v>8</v>
      </c>
      <c r="K6" s="31" t="s">
        <v>49</v>
      </c>
      <c r="L6" s="31">
        <v>12</v>
      </c>
      <c r="M6" s="31" t="s">
        <v>126</v>
      </c>
      <c r="N6" s="31">
        <v>12</v>
      </c>
      <c r="O6" s="77" t="s">
        <v>126</v>
      </c>
      <c r="P6" s="176">
        <f t="shared" si="0"/>
        <v>75</v>
      </c>
      <c r="Q6" s="176">
        <v>42</v>
      </c>
      <c r="R6" s="176"/>
      <c r="S6" s="176">
        <f t="shared" si="1"/>
        <v>33</v>
      </c>
    </row>
    <row r="7" spans="1:19" ht="15.75">
      <c r="A7" s="30" t="e">
        <f>'Class info'!#REF!</f>
        <v>#REF!</v>
      </c>
      <c r="B7" s="30" t="str">
        <f>Entry!B6</f>
        <v>Cole</v>
      </c>
      <c r="C7" s="30" t="str">
        <f>Entry!C6</f>
        <v>Corbett</v>
      </c>
      <c r="D7" s="30"/>
      <c r="E7" s="30" t="str">
        <f>'Day 8'!E7</f>
        <v>II SOP</v>
      </c>
      <c r="F7" s="31">
        <v>1</v>
      </c>
      <c r="G7" s="31" t="s">
        <v>49</v>
      </c>
      <c r="H7" s="31">
        <v>2</v>
      </c>
      <c r="I7" s="31" t="s">
        <v>49</v>
      </c>
      <c r="J7" s="31">
        <v>2</v>
      </c>
      <c r="K7" s="31" t="s">
        <v>126</v>
      </c>
      <c r="L7" s="31">
        <v>1</v>
      </c>
      <c r="M7" s="31" t="s">
        <v>49</v>
      </c>
      <c r="N7" s="31">
        <v>1</v>
      </c>
      <c r="O7" s="77" t="s">
        <v>126</v>
      </c>
      <c r="P7" s="176">
        <f t="shared" si="0"/>
        <v>7</v>
      </c>
      <c r="Q7" s="176">
        <v>2</v>
      </c>
      <c r="R7" s="176"/>
      <c r="S7" s="176">
        <f t="shared" si="1"/>
        <v>5</v>
      </c>
    </row>
    <row r="8" spans="1:19" ht="15.75">
      <c r="A8" s="30" t="e">
        <f>'Class info'!#REF!</f>
        <v>#REF!</v>
      </c>
      <c r="B8" s="30" t="str">
        <f>Entry!B7</f>
        <v>Blackie</v>
      </c>
      <c r="C8" s="30" t="str">
        <f>Entry!C7</f>
        <v>Blackie</v>
      </c>
      <c r="D8" s="30"/>
      <c r="E8" s="30" t="str">
        <f>'Day 8'!E8</f>
        <v>II SOP</v>
      </c>
      <c r="F8" s="31">
        <v>7</v>
      </c>
      <c r="G8" s="31" t="s">
        <v>49</v>
      </c>
      <c r="H8" s="31">
        <v>8</v>
      </c>
      <c r="I8" s="31" t="s">
        <v>49</v>
      </c>
      <c r="J8" s="31">
        <v>8</v>
      </c>
      <c r="K8" s="31" t="s">
        <v>49</v>
      </c>
      <c r="L8" s="31">
        <v>9</v>
      </c>
      <c r="M8" s="31" t="s">
        <v>49</v>
      </c>
      <c r="N8" s="31">
        <v>8</v>
      </c>
      <c r="O8" s="77" t="s">
        <v>49</v>
      </c>
      <c r="P8" s="176">
        <f t="shared" si="0"/>
        <v>40</v>
      </c>
      <c r="Q8" s="176">
        <v>9</v>
      </c>
      <c r="R8" s="176"/>
      <c r="S8" s="176">
        <f t="shared" si="1"/>
        <v>31</v>
      </c>
    </row>
    <row r="9" spans="1:19" ht="15.75">
      <c r="A9" s="30" t="e">
        <f>'Class info'!#REF!</f>
        <v>#REF!</v>
      </c>
      <c r="B9" s="30" t="str">
        <f>Entry!B8</f>
        <v>Hines</v>
      </c>
      <c r="C9" s="30" t="str">
        <f>Entry!C8</f>
        <v>Zimmerman</v>
      </c>
      <c r="D9" s="30"/>
      <c r="E9" s="30" t="str">
        <f>'Day 8'!E9</f>
        <v>I</v>
      </c>
      <c r="F9" s="31">
        <v>3</v>
      </c>
      <c r="G9" s="31" t="s">
        <v>126</v>
      </c>
      <c r="H9" s="31">
        <v>1</v>
      </c>
      <c r="I9" s="31" t="s">
        <v>49</v>
      </c>
      <c r="J9" s="31">
        <v>3</v>
      </c>
      <c r="K9" s="31" t="s">
        <v>49</v>
      </c>
      <c r="L9" s="31">
        <v>2</v>
      </c>
      <c r="M9" s="31" t="s">
        <v>49</v>
      </c>
      <c r="N9" s="31">
        <v>3</v>
      </c>
      <c r="O9" s="77" t="s">
        <v>49</v>
      </c>
      <c r="P9" s="176">
        <f t="shared" si="0"/>
        <v>12</v>
      </c>
      <c r="Q9" s="176">
        <v>3</v>
      </c>
      <c r="R9" s="176"/>
      <c r="S9" s="176">
        <f t="shared" si="1"/>
        <v>9</v>
      </c>
    </row>
    <row r="10" spans="1:19" ht="15.75">
      <c r="A10" s="30" t="e">
        <f>'Class info'!#REF!</f>
        <v>#REF!</v>
      </c>
      <c r="B10" s="30" t="str">
        <f>Entry!B9</f>
        <v>Cramer</v>
      </c>
      <c r="C10" s="30" t="str">
        <f>Entry!C9</f>
        <v>Cramer/Handow</v>
      </c>
      <c r="D10" s="30"/>
      <c r="E10" s="30" t="str">
        <f>'Day 8'!E10</f>
        <v>H80</v>
      </c>
      <c r="F10" s="31">
        <v>6</v>
      </c>
      <c r="G10" s="31" t="s">
        <v>126</v>
      </c>
      <c r="H10" s="31">
        <v>2</v>
      </c>
      <c r="I10" s="31" t="s">
        <v>49</v>
      </c>
      <c r="J10" s="31">
        <v>1</v>
      </c>
      <c r="K10" s="31" t="s">
        <v>49</v>
      </c>
      <c r="L10" s="31">
        <v>4</v>
      </c>
      <c r="M10" s="31" t="s">
        <v>126</v>
      </c>
      <c r="N10" s="31">
        <v>3</v>
      </c>
      <c r="O10" s="77" t="s">
        <v>126</v>
      </c>
      <c r="P10" s="176">
        <f t="shared" si="0"/>
        <v>16</v>
      </c>
      <c r="Q10" s="176">
        <v>6</v>
      </c>
      <c r="R10" s="176"/>
      <c r="S10" s="176">
        <f t="shared" si="1"/>
        <v>10</v>
      </c>
    </row>
    <row r="11" spans="1:19" ht="15.75">
      <c r="A11" s="30" t="e">
        <f>'Class info'!#REF!</f>
        <v>#REF!</v>
      </c>
      <c r="B11" s="30" t="str">
        <f>Entry!B10</f>
        <v>Riddell</v>
      </c>
      <c r="C11" s="30" t="str">
        <f>Entry!C10</f>
        <v>Riddell</v>
      </c>
      <c r="D11" s="30"/>
      <c r="E11" s="30" t="str">
        <f>'Day 8'!E11</f>
        <v>H70</v>
      </c>
      <c r="F11" s="31">
        <v>5</v>
      </c>
      <c r="G11" s="31" t="s">
        <v>126</v>
      </c>
      <c r="H11" s="31">
        <v>1</v>
      </c>
      <c r="I11" s="31" t="s">
        <v>49</v>
      </c>
      <c r="J11" s="31">
        <v>3</v>
      </c>
      <c r="K11" s="31" t="s">
        <v>49</v>
      </c>
      <c r="L11" s="31">
        <v>2</v>
      </c>
      <c r="M11" s="31" t="s">
        <v>49</v>
      </c>
      <c r="N11" s="31">
        <v>2</v>
      </c>
      <c r="O11" s="77" t="s">
        <v>49</v>
      </c>
      <c r="P11" s="176">
        <f t="shared" si="0"/>
        <v>13</v>
      </c>
      <c r="Q11" s="176">
        <v>5</v>
      </c>
      <c r="R11" s="176"/>
      <c r="S11" s="176">
        <f t="shared" si="1"/>
        <v>8</v>
      </c>
    </row>
    <row r="12" spans="1:19" ht="15.75">
      <c r="A12" s="30" t="e">
        <f>'Class info'!#REF!</f>
        <v>#REF!</v>
      </c>
      <c r="B12" s="30" t="str">
        <f>Entry!B11</f>
        <v>Hayslip</v>
      </c>
      <c r="C12" s="30" t="str">
        <f>Entry!C11</f>
        <v>Kriesen</v>
      </c>
      <c r="D12" s="30"/>
      <c r="E12" s="30" t="str">
        <f>'Day 8'!E12</f>
        <v>II SOP</v>
      </c>
      <c r="F12" s="31">
        <v>1</v>
      </c>
      <c r="G12" s="31" t="s">
        <v>49</v>
      </c>
      <c r="H12" s="31">
        <v>0</v>
      </c>
      <c r="I12" s="167" t="s">
        <v>128</v>
      </c>
      <c r="J12" s="31">
        <v>1</v>
      </c>
      <c r="K12" s="31" t="s">
        <v>126</v>
      </c>
      <c r="L12" s="31">
        <v>0</v>
      </c>
      <c r="M12" s="167" t="s">
        <v>128</v>
      </c>
      <c r="N12" s="31">
        <v>1</v>
      </c>
      <c r="O12" s="77" t="s">
        <v>126</v>
      </c>
      <c r="P12" s="176">
        <f t="shared" si="0"/>
        <v>3</v>
      </c>
      <c r="Q12" s="176">
        <v>1</v>
      </c>
      <c r="R12" s="176"/>
      <c r="S12" s="176">
        <f t="shared" si="1"/>
        <v>2</v>
      </c>
    </row>
    <row r="13" spans="1:19" ht="15.75">
      <c r="A13" s="30">
        <v>11</v>
      </c>
      <c r="B13" s="30" t="str">
        <f>Entry!B12</f>
        <v>Pyck</v>
      </c>
      <c r="C13" s="30" t="str">
        <f>Entry!C12</f>
        <v>Nelson</v>
      </c>
      <c r="D13" s="30"/>
      <c r="E13" s="30" t="str">
        <f>'Day 8'!E13</f>
        <v>II SOP</v>
      </c>
      <c r="F13" s="31">
        <v>4</v>
      </c>
      <c r="G13" s="31" t="s">
        <v>49</v>
      </c>
      <c r="H13" s="31">
        <v>9</v>
      </c>
      <c r="I13" s="31" t="s">
        <v>49</v>
      </c>
      <c r="J13" s="31">
        <v>8</v>
      </c>
      <c r="K13" s="31" t="s">
        <v>49</v>
      </c>
      <c r="L13" s="31">
        <v>11</v>
      </c>
      <c r="M13" s="31" t="s">
        <v>49</v>
      </c>
      <c r="N13" s="31">
        <v>9</v>
      </c>
      <c r="O13" s="77" t="s">
        <v>49</v>
      </c>
      <c r="P13" s="176">
        <f t="shared" si="0"/>
        <v>41</v>
      </c>
      <c r="Q13" s="176">
        <v>11</v>
      </c>
      <c r="R13" s="176"/>
      <c r="S13" s="176">
        <f t="shared" si="1"/>
        <v>30</v>
      </c>
    </row>
    <row r="14" spans="1:19" ht="15.75">
      <c r="A14" s="30" t="e">
        <f>'Class info'!#REF!</f>
        <v>#REF!</v>
      </c>
      <c r="B14" s="30" t="str">
        <f>Entry!B13</f>
        <v>Cairns</v>
      </c>
      <c r="C14" s="30" t="str">
        <f>Entry!C13</f>
        <v>Cairns</v>
      </c>
      <c r="D14" s="30"/>
      <c r="E14" s="30" t="str">
        <f>'Day 8'!E14</f>
        <v>II SOP</v>
      </c>
      <c r="F14" s="31">
        <v>0</v>
      </c>
      <c r="G14" s="167" t="s">
        <v>128</v>
      </c>
      <c r="H14" s="31">
        <v>4</v>
      </c>
      <c r="I14" s="31" t="s">
        <v>49</v>
      </c>
      <c r="J14" s="31">
        <v>3</v>
      </c>
      <c r="K14" s="31" t="s">
        <v>49</v>
      </c>
      <c r="L14" s="31">
        <v>3</v>
      </c>
      <c r="M14" s="31" t="s">
        <v>49</v>
      </c>
      <c r="N14" s="31">
        <v>2</v>
      </c>
      <c r="O14" s="77" t="s">
        <v>49</v>
      </c>
      <c r="P14" s="176">
        <f t="shared" si="0"/>
        <v>12</v>
      </c>
      <c r="Q14" s="176">
        <v>4</v>
      </c>
      <c r="R14" s="176"/>
      <c r="S14" s="176">
        <f t="shared" si="1"/>
        <v>8</v>
      </c>
    </row>
    <row r="15" spans="1:19" s="3" customFormat="1" ht="15.75">
      <c r="A15" s="30" t="e">
        <f>'Class info'!#REF!</f>
        <v>#REF!</v>
      </c>
      <c r="B15" s="30" t="str">
        <f>Entry!B14</f>
        <v>Cook</v>
      </c>
      <c r="C15" s="30" t="str">
        <f>Entry!C14</f>
        <v>Cook</v>
      </c>
      <c r="D15" s="30"/>
      <c r="E15" s="30" t="str">
        <f>'Day 8'!E15</f>
        <v>II SOP</v>
      </c>
      <c r="F15" s="31">
        <v>8</v>
      </c>
      <c r="G15" s="167" t="s">
        <v>126</v>
      </c>
      <c r="H15" s="31">
        <v>9</v>
      </c>
      <c r="I15" s="31" t="s">
        <v>126</v>
      </c>
      <c r="J15" s="31">
        <v>3</v>
      </c>
      <c r="K15" s="31" t="s">
        <v>49</v>
      </c>
      <c r="L15" s="31">
        <v>2</v>
      </c>
      <c r="M15" s="31" t="s">
        <v>126</v>
      </c>
      <c r="N15" s="31">
        <v>3</v>
      </c>
      <c r="O15" s="77" t="s">
        <v>126</v>
      </c>
      <c r="P15" s="176">
        <f t="shared" si="0"/>
        <v>25</v>
      </c>
      <c r="Q15" s="176">
        <v>9</v>
      </c>
      <c r="R15" s="176">
        <v>0</v>
      </c>
      <c r="S15" s="176">
        <f t="shared" si="1"/>
        <v>16</v>
      </c>
    </row>
    <row r="16" spans="1:19" ht="15.75">
      <c r="A16" s="30" t="e">
        <f>'Class info'!#REF!</f>
        <v>#REF!</v>
      </c>
      <c r="B16" s="30" t="str">
        <f>Entry!B15</f>
        <v>Holdaway</v>
      </c>
      <c r="C16" s="30" t="str">
        <f>Entry!C15</f>
        <v>Holdaway</v>
      </c>
      <c r="D16" s="30"/>
      <c r="E16" s="30" t="str">
        <f>'Day 8'!E16</f>
        <v>H60</v>
      </c>
      <c r="F16" s="31">
        <v>14</v>
      </c>
      <c r="G16" s="31" t="s">
        <v>49</v>
      </c>
      <c r="H16" s="31">
        <v>20</v>
      </c>
      <c r="I16" s="31" t="s">
        <v>49</v>
      </c>
      <c r="J16" s="31">
        <v>24</v>
      </c>
      <c r="K16" s="31" t="s">
        <v>49</v>
      </c>
      <c r="L16" s="31">
        <v>16</v>
      </c>
      <c r="M16" s="31" t="s">
        <v>126</v>
      </c>
      <c r="N16" s="31">
        <v>49</v>
      </c>
      <c r="O16" s="77" t="s">
        <v>49</v>
      </c>
      <c r="P16" s="176">
        <f t="shared" si="0"/>
        <v>123</v>
      </c>
      <c r="Q16" s="176">
        <v>49</v>
      </c>
      <c r="R16" s="176"/>
      <c r="S16" s="176">
        <f t="shared" si="1"/>
        <v>74</v>
      </c>
    </row>
    <row r="17" spans="1:19" ht="15.75">
      <c r="A17" s="30" t="e">
        <f>'Class info'!#REF!</f>
        <v>#REF!</v>
      </c>
      <c r="B17" s="30" t="str">
        <f>Entry!B17</f>
        <v>Friend</v>
      </c>
      <c r="C17" s="30" t="str">
        <f>Entry!C17</f>
        <v>Thomas</v>
      </c>
      <c r="D17" s="30"/>
      <c r="E17" s="30" t="str">
        <f>'Day 8'!E17</f>
        <v>I SOP</v>
      </c>
      <c r="F17" s="31">
        <v>1</v>
      </c>
      <c r="G17" s="31" t="s">
        <v>126</v>
      </c>
      <c r="H17" s="31">
        <v>0</v>
      </c>
      <c r="I17" s="167" t="s">
        <v>128</v>
      </c>
      <c r="J17" s="31">
        <v>0</v>
      </c>
      <c r="K17" s="167" t="s">
        <v>128</v>
      </c>
      <c r="L17" s="31">
        <v>5</v>
      </c>
      <c r="M17" s="31" t="s">
        <v>126</v>
      </c>
      <c r="N17" s="31">
        <v>1</v>
      </c>
      <c r="O17" s="77" t="s">
        <v>126</v>
      </c>
      <c r="P17" s="176">
        <f t="shared" si="0"/>
        <v>7</v>
      </c>
      <c r="Q17" s="176">
        <v>5</v>
      </c>
      <c r="R17" s="176"/>
      <c r="S17" s="176">
        <f>P17-Q17</f>
        <v>2</v>
      </c>
    </row>
    <row r="18" spans="1:19" ht="15.75">
      <c r="A18" s="30" t="e">
        <f>'Class info'!#REF!</f>
        <v>#REF!</v>
      </c>
      <c r="B18" s="30" t="str">
        <f>Entry!B18</f>
        <v>Li</v>
      </c>
      <c r="C18" s="30" t="str">
        <f>Entry!C18</f>
        <v>Boyd</v>
      </c>
      <c r="D18" s="30"/>
      <c r="E18" s="30" t="str">
        <f>'Day 8'!E18</f>
        <v>H60</v>
      </c>
      <c r="F18" s="31">
        <v>2</v>
      </c>
      <c r="G18" s="31" t="s">
        <v>126</v>
      </c>
      <c r="H18" s="31">
        <v>3</v>
      </c>
      <c r="I18" s="31" t="s">
        <v>49</v>
      </c>
      <c r="J18" s="31">
        <v>2</v>
      </c>
      <c r="K18" s="31" t="s">
        <v>49</v>
      </c>
      <c r="L18" s="31">
        <v>2</v>
      </c>
      <c r="M18" s="31" t="s">
        <v>49</v>
      </c>
      <c r="N18" s="31">
        <v>1</v>
      </c>
      <c r="O18" s="77" t="s">
        <v>49</v>
      </c>
      <c r="P18" s="176">
        <f t="shared" si="0"/>
        <v>10</v>
      </c>
      <c r="Q18" s="176">
        <v>3</v>
      </c>
      <c r="R18" s="176"/>
      <c r="S18" s="176">
        <f aca="true" t="shared" si="2" ref="S18:S46">P18-Q18</f>
        <v>7</v>
      </c>
    </row>
    <row r="19" spans="1:19" ht="15.75">
      <c r="A19" s="30" t="e">
        <f>'Class info'!#REF!</f>
        <v>#REF!</v>
      </c>
      <c r="B19" s="30" t="str">
        <f>Entry!B19</f>
        <v>Pollock</v>
      </c>
      <c r="C19" s="30" t="str">
        <f>Entry!C19</f>
        <v>Pollock</v>
      </c>
      <c r="D19" s="30"/>
      <c r="E19" s="30" t="str">
        <f>'Day 8'!E19</f>
        <v>I SOP</v>
      </c>
      <c r="F19" s="31">
        <v>5</v>
      </c>
      <c r="G19" s="31" t="s">
        <v>126</v>
      </c>
      <c r="H19" s="31">
        <v>39</v>
      </c>
      <c r="I19" s="31" t="s">
        <v>126</v>
      </c>
      <c r="J19" s="31">
        <v>47</v>
      </c>
      <c r="K19" s="31" t="s">
        <v>126</v>
      </c>
      <c r="L19" s="31">
        <v>55</v>
      </c>
      <c r="M19" s="31" t="s">
        <v>126</v>
      </c>
      <c r="N19" s="31">
        <v>57</v>
      </c>
      <c r="O19" s="77" t="s">
        <v>126</v>
      </c>
      <c r="P19" s="176">
        <v>200</v>
      </c>
      <c r="Q19" s="176">
        <v>57</v>
      </c>
      <c r="R19" s="176"/>
      <c r="S19" s="176">
        <f t="shared" si="2"/>
        <v>143</v>
      </c>
    </row>
    <row r="20" spans="1:19" ht="15.75">
      <c r="A20" s="30" t="e">
        <f>'Class info'!#REF!</f>
        <v>#REF!</v>
      </c>
      <c r="B20" s="30" t="str">
        <f>Entry!B20</f>
        <v>Neff</v>
      </c>
      <c r="C20" s="30" t="str">
        <f>Entry!C20</f>
        <v>Holland</v>
      </c>
      <c r="D20" s="30"/>
      <c r="E20" s="30" t="str">
        <f>'Day 8'!E20</f>
        <v>II SOP</v>
      </c>
      <c r="F20" s="31">
        <v>2</v>
      </c>
      <c r="G20" s="31" t="s">
        <v>49</v>
      </c>
      <c r="H20" s="31">
        <v>7</v>
      </c>
      <c r="I20" s="31" t="s">
        <v>49</v>
      </c>
      <c r="J20" s="31">
        <v>13</v>
      </c>
      <c r="K20" s="31" t="s">
        <v>49</v>
      </c>
      <c r="L20" s="31">
        <v>0</v>
      </c>
      <c r="M20" s="167" t="s">
        <v>128</v>
      </c>
      <c r="N20" s="31">
        <v>1</v>
      </c>
      <c r="O20" s="77" t="s">
        <v>126</v>
      </c>
      <c r="P20" s="176">
        <f t="shared" si="0"/>
        <v>23</v>
      </c>
      <c r="Q20" s="176">
        <v>13</v>
      </c>
      <c r="R20" s="176"/>
      <c r="S20" s="176">
        <f t="shared" si="2"/>
        <v>10</v>
      </c>
    </row>
    <row r="21" spans="1:19" ht="15.75">
      <c r="A21" s="30" t="e">
        <f>'Class info'!#REF!</f>
        <v>#REF!</v>
      </c>
      <c r="B21" s="30" t="str">
        <f>Entry!B21</f>
        <v>Perkins</v>
      </c>
      <c r="C21" s="30" t="str">
        <f>Entry!C21</f>
        <v>Perkins</v>
      </c>
      <c r="D21" s="30"/>
      <c r="E21" s="30" t="str">
        <f>'Day 8'!E21</f>
        <v>II SOP</v>
      </c>
      <c r="F21" s="31">
        <v>9</v>
      </c>
      <c r="G21" s="31" t="s">
        <v>126</v>
      </c>
      <c r="H21" s="31">
        <v>3</v>
      </c>
      <c r="I21" s="31" t="s">
        <v>49</v>
      </c>
      <c r="J21" s="31">
        <v>1</v>
      </c>
      <c r="K21" s="31" t="s">
        <v>49</v>
      </c>
      <c r="L21" s="31">
        <v>1</v>
      </c>
      <c r="M21" s="31" t="s">
        <v>126</v>
      </c>
      <c r="N21" s="31">
        <v>1</v>
      </c>
      <c r="O21" s="77" t="s">
        <v>126</v>
      </c>
      <c r="P21" s="176">
        <f t="shared" si="0"/>
        <v>15</v>
      </c>
      <c r="Q21" s="176">
        <v>9</v>
      </c>
      <c r="R21" s="176"/>
      <c r="S21" s="176">
        <f t="shared" si="2"/>
        <v>6</v>
      </c>
    </row>
    <row r="22" spans="1:19" ht="15.75">
      <c r="A22" s="30" t="e">
        <f>'Class info'!#REF!</f>
        <v>#REF!</v>
      </c>
      <c r="B22" s="30" t="str">
        <f>Entry!B22</f>
        <v>Koon</v>
      </c>
      <c r="C22" s="30" t="str">
        <f>Entry!C22</f>
        <v>Bonkoski</v>
      </c>
      <c r="D22" s="30"/>
      <c r="E22" s="30" t="str">
        <f>'Day 8'!E22</f>
        <v>II SOP</v>
      </c>
      <c r="F22" s="31">
        <v>6</v>
      </c>
      <c r="G22" s="31" t="s">
        <v>126</v>
      </c>
      <c r="H22" s="31">
        <v>3</v>
      </c>
      <c r="I22" s="31" t="s">
        <v>49</v>
      </c>
      <c r="J22" s="31">
        <v>1</v>
      </c>
      <c r="K22" s="31" t="s">
        <v>49</v>
      </c>
      <c r="L22" s="31">
        <v>1</v>
      </c>
      <c r="M22" s="31" t="s">
        <v>126</v>
      </c>
      <c r="N22" s="31">
        <v>1</v>
      </c>
      <c r="O22" s="77" t="s">
        <v>49</v>
      </c>
      <c r="P22" s="176">
        <f t="shared" si="0"/>
        <v>12</v>
      </c>
      <c r="Q22" s="176">
        <v>6</v>
      </c>
      <c r="R22" s="176"/>
      <c r="S22" s="176">
        <f t="shared" si="2"/>
        <v>6</v>
      </c>
    </row>
    <row r="23" spans="1:19" ht="15.75">
      <c r="A23" s="30" t="e">
        <f>'Class info'!#REF!</f>
        <v>#REF!</v>
      </c>
      <c r="B23" s="30" t="str">
        <f>Entry!B23</f>
        <v>O'Leary</v>
      </c>
      <c r="C23" s="30" t="str">
        <f>Entry!C23</f>
        <v>Landaker/O'Leary</v>
      </c>
      <c r="D23" s="30"/>
      <c r="E23" s="30" t="str">
        <f>'Day 8'!E23</f>
        <v>II SOP</v>
      </c>
      <c r="F23" s="31">
        <v>6</v>
      </c>
      <c r="G23" s="31" t="s">
        <v>49</v>
      </c>
      <c r="H23" s="31">
        <v>10</v>
      </c>
      <c r="I23" s="31" t="s">
        <v>49</v>
      </c>
      <c r="J23" s="31">
        <v>9</v>
      </c>
      <c r="K23" s="31" t="s">
        <v>49</v>
      </c>
      <c r="L23" s="31">
        <v>8</v>
      </c>
      <c r="M23" s="31" t="s">
        <v>49</v>
      </c>
      <c r="N23" s="31">
        <v>9</v>
      </c>
      <c r="O23" s="77" t="s">
        <v>49</v>
      </c>
      <c r="P23" s="176">
        <f t="shared" si="0"/>
        <v>42</v>
      </c>
      <c r="Q23" s="176">
        <v>10</v>
      </c>
      <c r="R23" s="176"/>
      <c r="S23" s="176">
        <f t="shared" si="2"/>
        <v>32</v>
      </c>
    </row>
    <row r="24" spans="1:19" ht="15.75">
      <c r="A24" s="30" t="e">
        <f>'Class info'!#REF!</f>
        <v>#REF!</v>
      </c>
      <c r="B24" s="30" t="str">
        <f>Entry!B24</f>
        <v>Wacker</v>
      </c>
      <c r="C24" s="30" t="str">
        <f>Entry!C24</f>
        <v>Metcalf</v>
      </c>
      <c r="D24" s="30"/>
      <c r="E24" s="30" t="str">
        <f>'Day 8'!E24</f>
        <v>H60</v>
      </c>
      <c r="F24" s="31">
        <v>1</v>
      </c>
      <c r="G24" s="31" t="s">
        <v>49</v>
      </c>
      <c r="H24" s="31">
        <v>3</v>
      </c>
      <c r="I24" s="31" t="s">
        <v>49</v>
      </c>
      <c r="J24" s="31">
        <v>2</v>
      </c>
      <c r="K24" s="31" t="s">
        <v>49</v>
      </c>
      <c r="L24" s="31">
        <v>6</v>
      </c>
      <c r="M24" s="31" t="s">
        <v>126</v>
      </c>
      <c r="N24" s="31">
        <v>6</v>
      </c>
      <c r="O24" s="77" t="s">
        <v>126</v>
      </c>
      <c r="P24" s="176">
        <f t="shared" si="0"/>
        <v>18</v>
      </c>
      <c r="Q24" s="176">
        <v>6</v>
      </c>
      <c r="R24" s="176"/>
      <c r="S24" s="176">
        <f t="shared" si="2"/>
        <v>12</v>
      </c>
    </row>
    <row r="25" spans="1:19" s="3" customFormat="1" ht="15.75">
      <c r="A25" s="30" t="e">
        <f>'Class info'!#REF!</f>
        <v>#REF!</v>
      </c>
      <c r="B25" s="30" t="str">
        <f>Entry!B25</f>
        <v>Eisleben</v>
      </c>
      <c r="C25" s="30" t="str">
        <f>Entry!C25</f>
        <v>Eisleben</v>
      </c>
      <c r="D25" s="30"/>
      <c r="E25" s="30" t="str">
        <f>'Day 8'!E25</f>
        <v>H60</v>
      </c>
      <c r="F25" s="31">
        <v>8</v>
      </c>
      <c r="G25" s="31" t="s">
        <v>126</v>
      </c>
      <c r="H25" s="31">
        <v>17</v>
      </c>
      <c r="I25" s="31" t="s">
        <v>49</v>
      </c>
      <c r="J25" s="31">
        <v>22</v>
      </c>
      <c r="K25" s="31" t="s">
        <v>49</v>
      </c>
      <c r="L25" s="31">
        <v>24</v>
      </c>
      <c r="M25" s="31" t="s">
        <v>49</v>
      </c>
      <c r="N25" s="31">
        <v>26</v>
      </c>
      <c r="O25" s="77" t="s">
        <v>49</v>
      </c>
      <c r="P25" s="176">
        <f t="shared" si="0"/>
        <v>97</v>
      </c>
      <c r="Q25" s="176">
        <v>26</v>
      </c>
      <c r="R25" s="176"/>
      <c r="S25" s="176">
        <f t="shared" si="2"/>
        <v>71</v>
      </c>
    </row>
    <row r="26" spans="1:19" s="3" customFormat="1" ht="15.75">
      <c r="A26" s="30" t="e">
        <f>'Class info'!#REF!</f>
        <v>#REF!</v>
      </c>
      <c r="B26" s="30" t="str">
        <f>Entry!B26</f>
        <v>Theriault</v>
      </c>
      <c r="C26" s="30" t="str">
        <f>Entry!C26</f>
        <v>Pickles</v>
      </c>
      <c r="D26" s="30"/>
      <c r="E26" s="30" t="str">
        <f>'Day 8'!E26</f>
        <v>I</v>
      </c>
      <c r="F26" s="31">
        <v>7</v>
      </c>
      <c r="G26" s="31" t="s">
        <v>126</v>
      </c>
      <c r="H26" s="31">
        <v>2</v>
      </c>
      <c r="I26" s="31" t="s">
        <v>126</v>
      </c>
      <c r="J26" s="31">
        <v>1</v>
      </c>
      <c r="K26" s="31" t="s">
        <v>126</v>
      </c>
      <c r="L26" s="31">
        <v>2</v>
      </c>
      <c r="M26" s="31" t="s">
        <v>126</v>
      </c>
      <c r="N26" s="31">
        <v>3</v>
      </c>
      <c r="O26" s="77" t="s">
        <v>126</v>
      </c>
      <c r="P26" s="176">
        <f t="shared" si="0"/>
        <v>15</v>
      </c>
      <c r="Q26" s="176">
        <v>7</v>
      </c>
      <c r="R26" s="176"/>
      <c r="S26" s="176">
        <f t="shared" si="2"/>
        <v>8</v>
      </c>
    </row>
    <row r="27" spans="1:19" s="3" customFormat="1" ht="16.5" thickBot="1">
      <c r="A27" s="215">
        <v>29</v>
      </c>
      <c r="B27" s="215" t="str">
        <f>Entry!B27</f>
        <v>Biggers</v>
      </c>
      <c r="C27" s="215" t="str">
        <f>Entry!C27</f>
        <v>Danylo/Steel</v>
      </c>
      <c r="D27" s="215"/>
      <c r="E27" s="215" t="str">
        <f>'Day 8'!E27</f>
        <v>II SOP</v>
      </c>
      <c r="F27" s="216">
        <v>2</v>
      </c>
      <c r="G27" s="216" t="s">
        <v>126</v>
      </c>
      <c r="H27" s="216">
        <v>22</v>
      </c>
      <c r="I27" s="216" t="s">
        <v>49</v>
      </c>
      <c r="J27" s="216">
        <v>24</v>
      </c>
      <c r="K27" s="216" t="s">
        <v>49</v>
      </c>
      <c r="L27" s="216">
        <v>18</v>
      </c>
      <c r="M27" s="216" t="s">
        <v>49</v>
      </c>
      <c r="N27" s="216">
        <v>15</v>
      </c>
      <c r="O27" s="219" t="s">
        <v>49</v>
      </c>
      <c r="P27" s="220">
        <f t="shared" si="0"/>
        <v>81</v>
      </c>
      <c r="Q27" s="220">
        <v>24</v>
      </c>
      <c r="R27" s="220"/>
      <c r="S27" s="220">
        <f t="shared" si="2"/>
        <v>57</v>
      </c>
    </row>
    <row r="28" spans="1:19" s="3" customFormat="1" ht="16.5" thickTop="1">
      <c r="A28" s="190">
        <v>31</v>
      </c>
      <c r="B28" s="190" t="str">
        <f>Entry!B28</f>
        <v>Alley</v>
      </c>
      <c r="C28" s="190">
        <f>Entry!C28</f>
        <v>0</v>
      </c>
      <c r="D28" s="190"/>
      <c r="E28" s="30" t="str">
        <f>'Day 8'!E28</f>
        <v>IV</v>
      </c>
      <c r="F28" s="213">
        <v>1</v>
      </c>
      <c r="G28" s="213" t="s">
        <v>126</v>
      </c>
      <c r="H28" s="213">
        <v>1</v>
      </c>
      <c r="I28" s="213" t="s">
        <v>49</v>
      </c>
      <c r="J28" s="213">
        <v>1</v>
      </c>
      <c r="K28" s="213" t="s">
        <v>49</v>
      </c>
      <c r="L28" s="213">
        <v>1</v>
      </c>
      <c r="M28" s="213" t="s">
        <v>49</v>
      </c>
      <c r="N28" s="213">
        <v>0</v>
      </c>
      <c r="O28" s="248" t="s">
        <v>128</v>
      </c>
      <c r="P28" s="175">
        <f t="shared" si="0"/>
        <v>4</v>
      </c>
      <c r="Q28" s="175">
        <v>1</v>
      </c>
      <c r="R28" s="175"/>
      <c r="S28" s="176">
        <f t="shared" si="2"/>
        <v>3</v>
      </c>
    </row>
    <row r="29" spans="1:19" s="3" customFormat="1" ht="15.75">
      <c r="A29" s="30">
        <v>33</v>
      </c>
      <c r="B29" s="30" t="str">
        <f>Entry!B29</f>
        <v>Holcomb</v>
      </c>
      <c r="C29" s="30">
        <f>Entry!C29</f>
        <v>0</v>
      </c>
      <c r="D29" s="30"/>
      <c r="E29" s="30" t="str">
        <f>'Day 8'!E30</f>
        <v>III</v>
      </c>
      <c r="F29" s="31">
        <v>1</v>
      </c>
      <c r="G29" s="31" t="s">
        <v>49</v>
      </c>
      <c r="H29" s="31">
        <v>9</v>
      </c>
      <c r="I29" s="31" t="s">
        <v>126</v>
      </c>
      <c r="J29" s="31">
        <v>10</v>
      </c>
      <c r="K29" s="31" t="s">
        <v>126</v>
      </c>
      <c r="L29" s="31">
        <v>9</v>
      </c>
      <c r="M29" s="31" t="s">
        <v>126</v>
      </c>
      <c r="N29" s="31">
        <v>8</v>
      </c>
      <c r="O29" s="77" t="s">
        <v>126</v>
      </c>
      <c r="P29" s="176">
        <f t="shared" si="0"/>
        <v>37</v>
      </c>
      <c r="Q29" s="176">
        <v>9</v>
      </c>
      <c r="R29" s="176"/>
      <c r="S29" s="176">
        <f t="shared" si="2"/>
        <v>28</v>
      </c>
    </row>
    <row r="30" spans="1:19" s="3" customFormat="1" ht="15.75">
      <c r="A30" s="30">
        <v>34</v>
      </c>
      <c r="B30" s="30" t="str">
        <f>Entry!B30</f>
        <v>Rutherford</v>
      </c>
      <c r="C30" s="30">
        <f>Entry!C30</f>
        <v>0</v>
      </c>
      <c r="D30" s="30"/>
      <c r="E30" s="30" t="str">
        <f>'Day 8'!E31</f>
        <v>IV SOP</v>
      </c>
      <c r="F30" s="31">
        <v>13</v>
      </c>
      <c r="G30" s="31" t="s">
        <v>49</v>
      </c>
      <c r="H30" s="31">
        <v>10</v>
      </c>
      <c r="I30" s="31" t="s">
        <v>49</v>
      </c>
      <c r="J30" s="31">
        <v>8</v>
      </c>
      <c r="K30" s="31" t="s">
        <v>248</v>
      </c>
      <c r="L30" s="31">
        <v>4</v>
      </c>
      <c r="M30" s="31" t="s">
        <v>49</v>
      </c>
      <c r="N30" s="31">
        <v>6</v>
      </c>
      <c r="O30" s="77" t="s">
        <v>49</v>
      </c>
      <c r="P30" s="176">
        <f t="shared" si="0"/>
        <v>41</v>
      </c>
      <c r="Q30" s="176">
        <v>13</v>
      </c>
      <c r="R30" s="176"/>
      <c r="S30" s="176">
        <f t="shared" si="2"/>
        <v>28</v>
      </c>
    </row>
    <row r="31" spans="1:19" s="3" customFormat="1" ht="15.75">
      <c r="A31" s="30">
        <v>35</v>
      </c>
      <c r="B31" s="30" t="str">
        <f>Entry!B31</f>
        <v>Cairns</v>
      </c>
      <c r="C31" s="30">
        <f>Entry!C31</f>
        <v>0</v>
      </c>
      <c r="D31" s="30"/>
      <c r="E31" s="30" t="str">
        <f>'Day 8'!E32</f>
        <v>IV SOP</v>
      </c>
      <c r="F31" s="31">
        <v>2</v>
      </c>
      <c r="G31" s="31" t="s">
        <v>126</v>
      </c>
      <c r="H31" s="31">
        <v>3</v>
      </c>
      <c r="I31" s="31" t="s">
        <v>126</v>
      </c>
      <c r="J31" s="31">
        <v>5</v>
      </c>
      <c r="K31" s="31" t="s">
        <v>126</v>
      </c>
      <c r="L31" s="31">
        <v>4</v>
      </c>
      <c r="M31" s="31" t="s">
        <v>126</v>
      </c>
      <c r="N31" s="31">
        <v>4</v>
      </c>
      <c r="O31" s="77" t="s">
        <v>126</v>
      </c>
      <c r="P31" s="176">
        <f t="shared" si="0"/>
        <v>18</v>
      </c>
      <c r="Q31" s="176">
        <v>5</v>
      </c>
      <c r="R31" s="176"/>
      <c r="S31" s="176">
        <f t="shared" si="2"/>
        <v>13</v>
      </c>
    </row>
    <row r="32" spans="1:19" s="3" customFormat="1" ht="15.75">
      <c r="A32" s="30">
        <v>36</v>
      </c>
      <c r="B32" s="30" t="str">
        <f>Entry!B32</f>
        <v>Pyck</v>
      </c>
      <c r="C32" s="30">
        <f>Entry!C32</f>
        <v>0</v>
      </c>
      <c r="D32" s="30"/>
      <c r="E32" s="30" t="str">
        <f>'Day 8'!E32</f>
        <v>IV SOP</v>
      </c>
      <c r="F32" s="31">
        <v>4</v>
      </c>
      <c r="G32" s="31" t="s">
        <v>126</v>
      </c>
      <c r="H32" s="31">
        <v>4</v>
      </c>
      <c r="I32" s="31" t="s">
        <v>49</v>
      </c>
      <c r="J32" s="31">
        <v>2</v>
      </c>
      <c r="K32" s="31" t="s">
        <v>49</v>
      </c>
      <c r="L32" s="31">
        <v>6</v>
      </c>
      <c r="M32" s="31" t="s">
        <v>126</v>
      </c>
      <c r="N32" s="31">
        <v>5</v>
      </c>
      <c r="O32" s="77" t="s">
        <v>49</v>
      </c>
      <c r="P32" s="176">
        <f t="shared" si="0"/>
        <v>21</v>
      </c>
      <c r="Q32" s="176">
        <v>6</v>
      </c>
      <c r="R32" s="176"/>
      <c r="S32" s="176">
        <f t="shared" si="2"/>
        <v>15</v>
      </c>
    </row>
    <row r="33" spans="1:19" s="3" customFormat="1" ht="15.75">
      <c r="A33" s="30">
        <v>37</v>
      </c>
      <c r="B33" s="30" t="str">
        <f>Entry!B33</f>
        <v>Sorenson</v>
      </c>
      <c r="C33" s="30">
        <f>Entry!C33</f>
        <v>0</v>
      </c>
      <c r="D33" s="30"/>
      <c r="E33" s="30" t="str">
        <f>'Day 8'!E33</f>
        <v>IV</v>
      </c>
      <c r="F33" s="31">
        <v>0</v>
      </c>
      <c r="G33" s="167" t="s">
        <v>128</v>
      </c>
      <c r="H33" s="31">
        <v>2</v>
      </c>
      <c r="I33" s="31" t="s">
        <v>126</v>
      </c>
      <c r="J33" s="31">
        <v>0</v>
      </c>
      <c r="K33" s="167" t="s">
        <v>128</v>
      </c>
      <c r="L33" s="31">
        <v>2</v>
      </c>
      <c r="M33" s="31" t="s">
        <v>126</v>
      </c>
      <c r="N33" s="31">
        <v>4</v>
      </c>
      <c r="O33" s="77" t="s">
        <v>126</v>
      </c>
      <c r="P33" s="176">
        <f t="shared" si="0"/>
        <v>8</v>
      </c>
      <c r="Q33" s="176">
        <v>4</v>
      </c>
      <c r="R33" s="176"/>
      <c r="S33" s="176">
        <f t="shared" si="2"/>
        <v>4</v>
      </c>
    </row>
    <row r="34" spans="1:19" s="3" customFormat="1" ht="15.75">
      <c r="A34" s="30">
        <v>38</v>
      </c>
      <c r="B34" s="30" t="str">
        <f>Entry!B34</f>
        <v>Toney</v>
      </c>
      <c r="C34" s="30">
        <f>Entry!C34</f>
        <v>0</v>
      </c>
      <c r="D34" s="30"/>
      <c r="E34" s="30" t="str">
        <f>'Day 8'!E34</f>
        <v>III</v>
      </c>
      <c r="F34" s="31">
        <v>5</v>
      </c>
      <c r="G34" s="31" t="s">
        <v>126</v>
      </c>
      <c r="H34" s="31">
        <v>3</v>
      </c>
      <c r="I34" s="31" t="s">
        <v>126</v>
      </c>
      <c r="J34" s="31">
        <v>5</v>
      </c>
      <c r="K34" s="31" t="s">
        <v>126</v>
      </c>
      <c r="L34" s="31">
        <v>6</v>
      </c>
      <c r="M34" s="31" t="s">
        <v>126</v>
      </c>
      <c r="N34" s="31">
        <v>7</v>
      </c>
      <c r="O34" s="77" t="s">
        <v>126</v>
      </c>
      <c r="P34" s="176">
        <f t="shared" si="0"/>
        <v>26</v>
      </c>
      <c r="Q34" s="176">
        <v>7</v>
      </c>
      <c r="R34" s="176"/>
      <c r="S34" s="176">
        <f t="shared" si="2"/>
        <v>19</v>
      </c>
    </row>
    <row r="35" spans="1:19" s="3" customFormat="1" ht="15.75">
      <c r="A35" s="30">
        <v>41</v>
      </c>
      <c r="B35" s="30" t="str">
        <f>Entry!B36</f>
        <v>Van Wyck</v>
      </c>
      <c r="C35" s="30">
        <f>Entry!C36</f>
        <v>0</v>
      </c>
      <c r="D35" s="30"/>
      <c r="E35" s="30" t="str">
        <f>'Day 8'!E35</f>
        <v>III</v>
      </c>
      <c r="F35" s="31">
        <v>2</v>
      </c>
      <c r="G35" s="31" t="s">
        <v>126</v>
      </c>
      <c r="H35" s="31">
        <v>6</v>
      </c>
      <c r="I35" s="31" t="s">
        <v>49</v>
      </c>
      <c r="J35" s="31">
        <v>12</v>
      </c>
      <c r="K35" s="31" t="s">
        <v>49</v>
      </c>
      <c r="L35" s="31">
        <v>3</v>
      </c>
      <c r="M35" s="31" t="s">
        <v>126</v>
      </c>
      <c r="N35" s="31">
        <v>4</v>
      </c>
      <c r="O35" s="77" t="s">
        <v>49</v>
      </c>
      <c r="P35" s="176">
        <f t="shared" si="0"/>
        <v>27</v>
      </c>
      <c r="Q35" s="176">
        <v>12</v>
      </c>
      <c r="R35" s="176"/>
      <c r="S35" s="176">
        <f t="shared" si="2"/>
        <v>15</v>
      </c>
    </row>
    <row r="36" spans="1:19" s="3" customFormat="1" ht="15.75">
      <c r="A36" s="30">
        <v>42</v>
      </c>
      <c r="B36" s="30" t="str">
        <f>Entry!B37</f>
        <v>Beckers</v>
      </c>
      <c r="C36" s="30">
        <f>Entry!C37</f>
        <v>0</v>
      </c>
      <c r="D36" s="30"/>
      <c r="E36" s="30" t="str">
        <f>'Day 8'!E36</f>
        <v>IV SOP</v>
      </c>
      <c r="F36" s="31">
        <v>7</v>
      </c>
      <c r="G36" s="31" t="s">
        <v>126</v>
      </c>
      <c r="H36" s="31">
        <v>0</v>
      </c>
      <c r="I36" s="167" t="s">
        <v>128</v>
      </c>
      <c r="J36" s="31">
        <v>1</v>
      </c>
      <c r="K36" s="31" t="s">
        <v>126</v>
      </c>
      <c r="L36" s="31">
        <v>4</v>
      </c>
      <c r="M36" s="31" t="s">
        <v>126</v>
      </c>
      <c r="N36" s="31">
        <v>3</v>
      </c>
      <c r="O36" s="77" t="s">
        <v>126</v>
      </c>
      <c r="P36" s="176">
        <f t="shared" si="0"/>
        <v>15</v>
      </c>
      <c r="Q36" s="176">
        <v>7</v>
      </c>
      <c r="R36" s="176"/>
      <c r="S36" s="176">
        <f t="shared" si="2"/>
        <v>8</v>
      </c>
    </row>
    <row r="37" spans="1:19" s="3" customFormat="1" ht="15.75">
      <c r="A37" s="30">
        <v>43</v>
      </c>
      <c r="B37" s="30" t="str">
        <f>Entry!B38</f>
        <v>Beckers</v>
      </c>
      <c r="C37" s="30">
        <f>Entry!C38</f>
        <v>0</v>
      </c>
      <c r="D37" s="30"/>
      <c r="E37" s="30" t="str">
        <f>'Day 8'!E37</f>
        <v>IV SOP</v>
      </c>
      <c r="F37" s="31">
        <v>23</v>
      </c>
      <c r="G37" s="31" t="s">
        <v>126</v>
      </c>
      <c r="H37" s="31">
        <v>3</v>
      </c>
      <c r="I37" s="31" t="s">
        <v>49</v>
      </c>
      <c r="J37" s="31">
        <v>0</v>
      </c>
      <c r="K37" s="167" t="s">
        <v>128</v>
      </c>
      <c r="L37" s="31">
        <v>9</v>
      </c>
      <c r="M37" s="31" t="s">
        <v>49</v>
      </c>
      <c r="N37" s="31">
        <v>12</v>
      </c>
      <c r="O37" s="77" t="s">
        <v>49</v>
      </c>
      <c r="P37" s="176">
        <f t="shared" si="0"/>
        <v>47</v>
      </c>
      <c r="Q37" s="176">
        <v>23</v>
      </c>
      <c r="R37" s="176"/>
      <c r="S37" s="176">
        <f t="shared" si="2"/>
        <v>24</v>
      </c>
    </row>
    <row r="38" spans="1:19" s="3" customFormat="1" ht="15.75">
      <c r="A38" s="30">
        <v>44</v>
      </c>
      <c r="B38" s="30" t="str">
        <f>Entry!B39</f>
        <v>Nash</v>
      </c>
      <c r="C38" s="30">
        <f>Entry!C39</f>
        <v>0</v>
      </c>
      <c r="D38" s="30"/>
      <c r="E38" s="30" t="str">
        <f>'Day 8'!E38</f>
        <v>IV SOP</v>
      </c>
      <c r="F38" s="31">
        <v>1</v>
      </c>
      <c r="G38" s="31" t="s">
        <v>49</v>
      </c>
      <c r="H38" s="31">
        <v>0</v>
      </c>
      <c r="I38" s="167" t="s">
        <v>128</v>
      </c>
      <c r="J38" s="31">
        <v>7</v>
      </c>
      <c r="K38" s="31" t="s">
        <v>126</v>
      </c>
      <c r="L38" s="31">
        <v>8</v>
      </c>
      <c r="M38" s="31" t="s">
        <v>126</v>
      </c>
      <c r="N38" s="31">
        <v>8</v>
      </c>
      <c r="O38" s="77" t="s">
        <v>126</v>
      </c>
      <c r="P38" s="176">
        <f t="shared" si="0"/>
        <v>24</v>
      </c>
      <c r="Q38" s="176">
        <v>8</v>
      </c>
      <c r="R38" s="176"/>
      <c r="S38" s="176">
        <f t="shared" si="2"/>
        <v>16</v>
      </c>
    </row>
    <row r="39" spans="1:19" s="3" customFormat="1" ht="15.75">
      <c r="A39" s="30">
        <v>45</v>
      </c>
      <c r="B39" s="30" t="str">
        <f>Entry!B40</f>
        <v>Nash</v>
      </c>
      <c r="C39" s="30">
        <f>Entry!C40</f>
        <v>0</v>
      </c>
      <c r="D39" s="30"/>
      <c r="E39" s="30" t="str">
        <f>'Day 8'!E39</f>
        <v>IV SOP</v>
      </c>
      <c r="F39" s="31">
        <v>13</v>
      </c>
      <c r="G39" s="31" t="s">
        <v>126</v>
      </c>
      <c r="H39" s="31">
        <v>5</v>
      </c>
      <c r="I39" s="31" t="s">
        <v>126</v>
      </c>
      <c r="J39" s="31">
        <v>3</v>
      </c>
      <c r="K39" s="31" t="s">
        <v>126</v>
      </c>
      <c r="L39" s="31">
        <v>15</v>
      </c>
      <c r="M39" s="31" t="s">
        <v>126</v>
      </c>
      <c r="N39" s="31">
        <v>5</v>
      </c>
      <c r="O39" s="77" t="s">
        <v>126</v>
      </c>
      <c r="P39" s="176">
        <f t="shared" si="0"/>
        <v>41</v>
      </c>
      <c r="Q39" s="176">
        <v>1</v>
      </c>
      <c r="R39" s="176"/>
      <c r="S39" s="176">
        <f t="shared" si="2"/>
        <v>40</v>
      </c>
    </row>
    <row r="40" spans="1:19" s="3" customFormat="1" ht="15.75">
      <c r="A40" s="30">
        <v>46</v>
      </c>
      <c r="B40" s="30" t="str">
        <f>Entry!B41</f>
        <v>Smoljan</v>
      </c>
      <c r="C40" s="30">
        <f>Entry!C41</f>
        <v>0</v>
      </c>
      <c r="D40" s="30"/>
      <c r="E40" s="30" t="str">
        <f>'Day 8'!E40</f>
        <v>IV</v>
      </c>
      <c r="F40" s="31">
        <v>13</v>
      </c>
      <c r="G40" s="31" t="s">
        <v>49</v>
      </c>
      <c r="H40" s="31">
        <v>1</v>
      </c>
      <c r="I40" s="31" t="s">
        <v>49</v>
      </c>
      <c r="J40" s="31">
        <v>1</v>
      </c>
      <c r="K40" s="31" t="s">
        <v>126</v>
      </c>
      <c r="L40" s="31">
        <v>3</v>
      </c>
      <c r="M40" s="31" t="s">
        <v>49</v>
      </c>
      <c r="N40" s="31">
        <v>3</v>
      </c>
      <c r="O40" s="77" t="s">
        <v>49</v>
      </c>
      <c r="P40" s="176">
        <f t="shared" si="0"/>
        <v>21</v>
      </c>
      <c r="Q40" s="176">
        <v>13</v>
      </c>
      <c r="R40" s="176"/>
      <c r="S40" s="176">
        <f t="shared" si="2"/>
        <v>8</v>
      </c>
    </row>
    <row r="41" spans="1:19" s="3" customFormat="1" ht="15.75">
      <c r="A41" s="30">
        <v>47</v>
      </c>
      <c r="B41" s="30" t="str">
        <f>Entry!B42</f>
        <v>Degarate</v>
      </c>
      <c r="C41" s="30">
        <f>Entry!C42</f>
        <v>0</v>
      </c>
      <c r="D41" s="30"/>
      <c r="E41" s="30" t="str">
        <f>'Day 8'!E41</f>
        <v>III SOP</v>
      </c>
      <c r="F41" s="31">
        <v>3</v>
      </c>
      <c r="G41" s="31" t="s">
        <v>49</v>
      </c>
      <c r="H41" s="31">
        <v>10</v>
      </c>
      <c r="I41" s="31" t="s">
        <v>49</v>
      </c>
      <c r="J41" s="31">
        <v>60</v>
      </c>
      <c r="K41" s="31" t="s">
        <v>49</v>
      </c>
      <c r="L41" s="31">
        <v>56</v>
      </c>
      <c r="M41" s="31" t="s">
        <v>49</v>
      </c>
      <c r="N41" s="31">
        <v>41</v>
      </c>
      <c r="O41" s="77" t="s">
        <v>49</v>
      </c>
      <c r="P41" s="176">
        <f t="shared" si="0"/>
        <v>170</v>
      </c>
      <c r="Q41" s="176">
        <v>60</v>
      </c>
      <c r="R41" s="176"/>
      <c r="S41" s="176">
        <f t="shared" si="2"/>
        <v>110</v>
      </c>
    </row>
    <row r="42" spans="1:19" s="3" customFormat="1" ht="15.75">
      <c r="A42" s="30">
        <v>48</v>
      </c>
      <c r="B42" s="30" t="str">
        <f>Entry!B43</f>
        <v>Reese</v>
      </c>
      <c r="C42" s="30">
        <f>Entry!C43</f>
        <v>0</v>
      </c>
      <c r="D42" s="30"/>
      <c r="E42" s="30" t="str">
        <f>'Day 8'!E42</f>
        <v>IV SOP</v>
      </c>
      <c r="F42" s="31">
        <v>10</v>
      </c>
      <c r="G42" s="31" t="s">
        <v>126</v>
      </c>
      <c r="H42" s="31">
        <v>28</v>
      </c>
      <c r="I42" s="31" t="s">
        <v>126</v>
      </c>
      <c r="J42" s="31">
        <v>28</v>
      </c>
      <c r="K42" s="31" t="s">
        <v>126</v>
      </c>
      <c r="L42" s="31">
        <v>36</v>
      </c>
      <c r="M42" s="31" t="s">
        <v>126</v>
      </c>
      <c r="N42" s="31">
        <v>34</v>
      </c>
      <c r="O42" s="77" t="s">
        <v>126</v>
      </c>
      <c r="P42" s="176">
        <f t="shared" si="0"/>
        <v>136</v>
      </c>
      <c r="Q42" s="176">
        <v>36</v>
      </c>
      <c r="R42" s="176"/>
      <c r="S42" s="176">
        <f t="shared" si="2"/>
        <v>100</v>
      </c>
    </row>
    <row r="43" spans="1:19" s="3" customFormat="1" ht="15.75">
      <c r="A43" s="30">
        <v>49</v>
      </c>
      <c r="B43" s="30" t="str">
        <f>Entry!B44</f>
        <v>Esen</v>
      </c>
      <c r="C43" s="30">
        <f>Entry!C44</f>
        <v>0</v>
      </c>
      <c r="D43" s="30"/>
      <c r="E43" s="30" t="str">
        <f>'Day 8'!E43</f>
        <v>IV SOP</v>
      </c>
      <c r="F43" s="31">
        <v>4</v>
      </c>
      <c r="G43" s="31" t="s">
        <v>126</v>
      </c>
      <c r="H43" s="31">
        <v>60</v>
      </c>
      <c r="I43" s="31" t="s">
        <v>49</v>
      </c>
      <c r="J43" s="31">
        <v>60</v>
      </c>
      <c r="K43" s="31" t="s">
        <v>49</v>
      </c>
      <c r="L43" s="31">
        <v>60</v>
      </c>
      <c r="M43" s="31" t="s">
        <v>49</v>
      </c>
      <c r="N43" s="31">
        <v>60</v>
      </c>
      <c r="O43" s="77" t="s">
        <v>49</v>
      </c>
      <c r="P43" s="176">
        <v>200</v>
      </c>
      <c r="Q43" s="176">
        <v>60</v>
      </c>
      <c r="R43" s="176"/>
      <c r="S43" s="176">
        <f t="shared" si="2"/>
        <v>140</v>
      </c>
    </row>
    <row r="44" spans="1:19" s="3" customFormat="1" ht="15.75">
      <c r="A44" s="30">
        <v>54</v>
      </c>
      <c r="B44" s="30" t="str">
        <f>Entry!B49</f>
        <v>Walkker</v>
      </c>
      <c r="C44" s="30">
        <f>Entry!C49</f>
        <v>0</v>
      </c>
      <c r="D44" s="30"/>
      <c r="E44" s="30" t="str">
        <f>'Day 8'!E44</f>
        <v>IV</v>
      </c>
      <c r="F44" s="31">
        <v>10</v>
      </c>
      <c r="G44" s="31" t="s">
        <v>49</v>
      </c>
      <c r="H44" s="31">
        <v>60</v>
      </c>
      <c r="I44" s="31" t="s">
        <v>49</v>
      </c>
      <c r="J44" s="31">
        <v>60</v>
      </c>
      <c r="K44" s="31" t="s">
        <v>49</v>
      </c>
      <c r="L44" s="31">
        <v>60</v>
      </c>
      <c r="M44" s="31" t="s">
        <v>49</v>
      </c>
      <c r="N44" s="31">
        <v>60</v>
      </c>
      <c r="O44" s="77" t="s">
        <v>49</v>
      </c>
      <c r="P44" s="176">
        <v>200</v>
      </c>
      <c r="Q44" s="176">
        <v>60</v>
      </c>
      <c r="R44" s="176"/>
      <c r="S44" s="176">
        <f t="shared" si="2"/>
        <v>140</v>
      </c>
    </row>
    <row r="45" spans="1:19" s="3" customFormat="1" ht="15.75">
      <c r="A45" s="30">
        <v>55</v>
      </c>
      <c r="B45" s="30" t="str">
        <f>Entry!B50</f>
        <v>Martynov</v>
      </c>
      <c r="C45" s="30">
        <f>Entry!C50</f>
        <v>0</v>
      </c>
      <c r="D45" s="30"/>
      <c r="E45" s="30" t="str">
        <f>'Day 8'!E45</f>
        <v>III SOP</v>
      </c>
      <c r="F45" s="31">
        <v>4</v>
      </c>
      <c r="G45" s="31" t="s">
        <v>126</v>
      </c>
      <c r="H45" s="31">
        <v>11</v>
      </c>
      <c r="I45" s="31" t="s">
        <v>126</v>
      </c>
      <c r="J45" s="31">
        <v>13</v>
      </c>
      <c r="K45" s="31" t="s">
        <v>126</v>
      </c>
      <c r="L45" s="31">
        <v>6</v>
      </c>
      <c r="M45" s="167" t="s">
        <v>126</v>
      </c>
      <c r="N45" s="31">
        <v>7</v>
      </c>
      <c r="O45" s="77" t="s">
        <v>126</v>
      </c>
      <c r="P45" s="176">
        <f t="shared" si="0"/>
        <v>41</v>
      </c>
      <c r="Q45" s="176">
        <v>13</v>
      </c>
      <c r="R45" s="176"/>
      <c r="S45" s="176">
        <f t="shared" si="2"/>
        <v>28</v>
      </c>
    </row>
    <row r="46" spans="1:19" s="3" customFormat="1" ht="15.75">
      <c r="A46" s="30">
        <v>56</v>
      </c>
      <c r="B46" s="30" t="str">
        <f>Entry!B51</f>
        <v>Mackey</v>
      </c>
      <c r="C46" s="30">
        <f>Entry!C51</f>
        <v>0</v>
      </c>
      <c r="D46" s="30"/>
      <c r="E46" s="30" t="str">
        <f>'Day 8'!E46</f>
        <v>III SOP</v>
      </c>
      <c r="F46" s="31">
        <v>3</v>
      </c>
      <c r="G46" s="167" t="s">
        <v>49</v>
      </c>
      <c r="H46" s="31">
        <v>1</v>
      </c>
      <c r="I46" s="31" t="s">
        <v>49</v>
      </c>
      <c r="J46" s="31">
        <v>2</v>
      </c>
      <c r="K46" s="31" t="s">
        <v>126</v>
      </c>
      <c r="L46" s="31">
        <v>0</v>
      </c>
      <c r="M46" s="167" t="s">
        <v>128</v>
      </c>
      <c r="N46" s="31">
        <v>0</v>
      </c>
      <c r="O46" s="179" t="s">
        <v>128</v>
      </c>
      <c r="P46" s="176">
        <f t="shared" si="0"/>
        <v>6</v>
      </c>
      <c r="Q46" s="176">
        <v>3</v>
      </c>
      <c r="R46" s="176"/>
      <c r="S46" s="176">
        <f t="shared" si="2"/>
        <v>3</v>
      </c>
    </row>
    <row r="47" spans="6:19" ht="18">
      <c r="F47" s="76"/>
      <c r="G47" s="76"/>
      <c r="H47" s="76"/>
      <c r="I47" s="76"/>
      <c r="J47" s="8"/>
      <c r="K47" s="6"/>
      <c r="L47" s="6"/>
      <c r="M47" s="4"/>
      <c r="N47" s="8"/>
      <c r="O47" s="16"/>
      <c r="P47" s="4"/>
      <c r="Q47" s="4"/>
      <c r="R47" s="4"/>
      <c r="S47" s="4"/>
    </row>
    <row r="48" spans="1:19" ht="15.75">
      <c r="A48" s="30" t="e">
        <f>'Class info'!#REF!</f>
        <v>#REF!</v>
      </c>
      <c r="B48" s="30" t="str">
        <f>Entry!B16</f>
        <v>Higgs</v>
      </c>
      <c r="C48" s="30" t="str">
        <f>Entry!C16</f>
        <v>Pettersson</v>
      </c>
      <c r="D48" s="30"/>
      <c r="E48" s="30" t="str">
        <f>'Day 8'!E48</f>
        <v>TOURING</v>
      </c>
      <c r="F48" s="16"/>
      <c r="G48" s="16"/>
      <c r="H48" s="16"/>
      <c r="I48" s="16"/>
      <c r="J48" s="16"/>
      <c r="K48" s="16"/>
      <c r="L48" s="16"/>
      <c r="M48" s="16"/>
      <c r="N48" s="16"/>
      <c r="O48" s="16"/>
      <c r="P48" s="267"/>
      <c r="Q48" s="267"/>
      <c r="R48" s="267"/>
      <c r="S48" s="267"/>
    </row>
    <row r="49" spans="1:19" s="3" customFormat="1" ht="15.75">
      <c r="A49" s="30">
        <v>40</v>
      </c>
      <c r="B49" s="30" t="str">
        <f>Entry!B35</f>
        <v>Guthrie</v>
      </c>
      <c r="C49" s="30">
        <f>Entry!C35</f>
        <v>0</v>
      </c>
      <c r="D49" s="30"/>
      <c r="E49" s="30" t="str">
        <f>'Day 8'!E50</f>
        <v>TOURING</v>
      </c>
      <c r="F49" s="16"/>
      <c r="G49" s="16"/>
      <c r="H49" s="16"/>
      <c r="I49" s="16"/>
      <c r="J49" s="16"/>
      <c r="K49" s="16"/>
      <c r="L49" s="16"/>
      <c r="M49" s="16"/>
      <c r="N49" s="16"/>
      <c r="O49" s="16"/>
      <c r="P49" s="267"/>
      <c r="Q49" s="267"/>
      <c r="R49" s="267"/>
      <c r="S49" s="267"/>
    </row>
    <row r="50" spans="1:19" s="3" customFormat="1" ht="15.75">
      <c r="A50" s="30">
        <v>50</v>
      </c>
      <c r="B50" s="30" t="str">
        <f>Entry!B45</f>
        <v>Anderson</v>
      </c>
      <c r="C50" s="30">
        <f>Entry!C45</f>
        <v>0</v>
      </c>
      <c r="D50" s="30"/>
      <c r="E50" s="30" t="str">
        <f>'Day 8'!E51</f>
        <v>TOURING</v>
      </c>
      <c r="F50" s="16"/>
      <c r="G50" s="16"/>
      <c r="H50" s="16"/>
      <c r="I50" s="16"/>
      <c r="J50" s="16"/>
      <c r="K50" s="16"/>
      <c r="L50" s="16"/>
      <c r="M50" s="16"/>
      <c r="N50" s="16"/>
      <c r="O50" s="16"/>
      <c r="P50" s="267"/>
      <c r="Q50" s="267"/>
      <c r="R50" s="267"/>
      <c r="S50" s="267"/>
    </row>
    <row r="51" spans="1:19" s="3" customFormat="1" ht="15.75">
      <c r="A51" s="30">
        <v>51</v>
      </c>
      <c r="B51" s="30" t="str">
        <f>Entry!B46</f>
        <v>Johnson</v>
      </c>
      <c r="C51" s="30">
        <f>Entry!C46</f>
        <v>0</v>
      </c>
      <c r="D51" s="30"/>
      <c r="E51" s="30" t="str">
        <f>'Day 8'!E52</f>
        <v>TOURING</v>
      </c>
      <c r="F51" s="16"/>
      <c r="G51" s="16"/>
      <c r="H51" s="16"/>
      <c r="I51" s="16"/>
      <c r="J51" s="16"/>
      <c r="K51" s="16"/>
      <c r="L51" s="16"/>
      <c r="M51" s="16"/>
      <c r="N51" s="16"/>
      <c r="O51" s="16"/>
      <c r="P51" s="267"/>
      <c r="Q51" s="267"/>
      <c r="R51" s="267"/>
      <c r="S51" s="267"/>
    </row>
    <row r="52" spans="1:19" s="3" customFormat="1" ht="15.75">
      <c r="A52" s="30">
        <v>52</v>
      </c>
      <c r="B52" s="30" t="str">
        <f>Entry!B47</f>
        <v>Tynes</v>
      </c>
      <c r="C52" s="30">
        <f>Entry!C47</f>
        <v>0</v>
      </c>
      <c r="D52" s="30"/>
      <c r="E52" s="30" t="str">
        <f>'Day 8'!E53</f>
        <v>TOURING</v>
      </c>
      <c r="F52" s="16"/>
      <c r="G52" s="16"/>
      <c r="H52" s="16"/>
      <c r="I52" s="16"/>
      <c r="J52" s="16"/>
      <c r="K52" s="16"/>
      <c r="L52" s="16"/>
      <c r="M52" s="16"/>
      <c r="N52" s="16"/>
      <c r="O52" s="16"/>
      <c r="P52" s="267"/>
      <c r="Q52" s="267"/>
      <c r="R52" s="267"/>
      <c r="S52" s="267"/>
    </row>
    <row r="53" spans="1:19" s="3" customFormat="1" ht="15.75">
      <c r="A53" s="30">
        <v>53</v>
      </c>
      <c r="B53" s="30" t="str">
        <f>Entry!B48</f>
        <v>Sailor</v>
      </c>
      <c r="C53" s="30">
        <f>Entry!C48</f>
        <v>0</v>
      </c>
      <c r="D53" s="30"/>
      <c r="E53" s="30" t="str">
        <f>'Day 8'!E54</f>
        <v>TOURING</v>
      </c>
      <c r="F53" s="16"/>
      <c r="G53" s="16"/>
      <c r="H53" s="16"/>
      <c r="I53" s="16"/>
      <c r="J53" s="16"/>
      <c r="K53" s="16"/>
      <c r="L53" s="16"/>
      <c r="M53" s="16"/>
      <c r="N53" s="16"/>
      <c r="O53" s="16"/>
      <c r="P53" s="267"/>
      <c r="Q53" s="267"/>
      <c r="R53" s="267"/>
      <c r="S53" s="267"/>
    </row>
    <row r="54" spans="1:19" s="3" customFormat="1" ht="15.75">
      <c r="A54" s="30">
        <v>58</v>
      </c>
      <c r="B54" s="30" t="str">
        <f>Entry!B53</f>
        <v>Thompson</v>
      </c>
      <c r="C54" s="30">
        <f>Entry!C53</f>
        <v>0</v>
      </c>
      <c r="D54" s="30"/>
      <c r="E54" s="30" t="s">
        <v>188</v>
      </c>
      <c r="F54" s="16"/>
      <c r="G54" s="16"/>
      <c r="H54" s="16"/>
      <c r="I54" s="16"/>
      <c r="J54" s="16"/>
      <c r="K54" s="16"/>
      <c r="L54" s="16"/>
      <c r="M54" s="16"/>
      <c r="N54" s="16"/>
      <c r="O54" s="16"/>
      <c r="P54" s="267"/>
      <c r="Q54" s="267"/>
      <c r="R54" s="267"/>
      <c r="S54" s="267"/>
    </row>
    <row r="55" spans="6:19" ht="15.75">
      <c r="F55" s="16"/>
      <c r="G55" s="16"/>
      <c r="H55" s="16"/>
      <c r="I55" s="16"/>
      <c r="J55" s="16"/>
      <c r="K55" s="16"/>
      <c r="L55" s="16"/>
      <c r="M55" s="16"/>
      <c r="N55" s="16"/>
      <c r="O55" s="16"/>
      <c r="P55" s="267"/>
      <c r="Q55" s="267"/>
      <c r="R55" s="267"/>
      <c r="S55" s="267"/>
    </row>
    <row r="56" spans="2:19" ht="18">
      <c r="B56" s="78" t="s">
        <v>247</v>
      </c>
      <c r="C56" s="76"/>
      <c r="D56" s="76"/>
      <c r="J56" s="6"/>
      <c r="K56" s="6"/>
      <c r="L56" s="6"/>
      <c r="M56" s="6"/>
      <c r="N56" s="6"/>
      <c r="O56" s="16"/>
      <c r="P56" s="4"/>
      <c r="Q56" s="4"/>
      <c r="R56" s="4"/>
      <c r="S56" s="4"/>
    </row>
    <row r="57" spans="1:19" ht="15" customHeight="1">
      <c r="A57" s="4"/>
      <c r="B57" s="15"/>
      <c r="E57" s="4"/>
      <c r="F57" s="4"/>
      <c r="G57" s="4"/>
      <c r="H57" s="4"/>
      <c r="I57" s="4"/>
      <c r="J57" s="7"/>
      <c r="K57" s="7"/>
      <c r="L57" s="7"/>
      <c r="M57" s="115"/>
      <c r="N57" s="7"/>
      <c r="O57" s="7"/>
      <c r="P57" s="4"/>
      <c r="Q57" s="4"/>
      <c r="R57" s="4"/>
      <c r="S57" s="4"/>
    </row>
    <row r="58" spans="1:19" ht="15">
      <c r="A58" s="4"/>
      <c r="B58" s="14" t="s">
        <v>21</v>
      </c>
      <c r="C58" s="4"/>
      <c r="D58" s="4"/>
      <c r="E58" s="4"/>
      <c r="F58" s="4"/>
      <c r="G58" s="4"/>
      <c r="H58" s="4"/>
      <c r="I58" s="4"/>
      <c r="J58" s="4"/>
      <c r="K58" s="4"/>
      <c r="L58" s="4"/>
      <c r="M58" s="4"/>
      <c r="N58" s="4"/>
      <c r="O58" s="4"/>
      <c r="P58" s="4"/>
      <c r="Q58" s="4"/>
      <c r="R58" s="4"/>
      <c r="S58" s="4"/>
    </row>
    <row r="59" spans="2:4" s="3" customFormat="1" ht="15">
      <c r="B59" s="4"/>
      <c r="C59" s="4"/>
      <c r="D59" s="4"/>
    </row>
    <row r="60" spans="1:19" ht="15">
      <c r="A60" s="4"/>
      <c r="E60" s="4"/>
      <c r="F60" s="4"/>
      <c r="G60" s="4"/>
      <c r="H60" s="4"/>
      <c r="I60" s="4"/>
      <c r="J60" s="4"/>
      <c r="K60" s="4"/>
      <c r="L60" s="4"/>
      <c r="M60" s="4"/>
      <c r="N60" s="4"/>
      <c r="O60" s="4"/>
      <c r="P60" s="4"/>
      <c r="Q60" s="4"/>
      <c r="R60" s="4"/>
      <c r="S60" s="4"/>
    </row>
    <row r="61" spans="1:19" ht="15">
      <c r="A61" s="4"/>
      <c r="B61" s="4"/>
      <c r="C61" s="4"/>
      <c r="D61" s="4"/>
      <c r="E61" s="4"/>
      <c r="F61" s="4"/>
      <c r="G61" s="4"/>
      <c r="H61" s="4"/>
      <c r="I61" s="4"/>
      <c r="J61" s="4"/>
      <c r="K61" s="4"/>
      <c r="L61" s="4"/>
      <c r="M61" s="4"/>
      <c r="N61" s="4"/>
      <c r="O61" s="4"/>
      <c r="P61" s="4"/>
      <c r="Q61" s="4"/>
      <c r="R61" s="4"/>
      <c r="S61" s="4"/>
    </row>
    <row r="62" spans="1:19" ht="15">
      <c r="A62" s="4"/>
      <c r="B62" s="4"/>
      <c r="C62" s="4"/>
      <c r="D62" s="4"/>
      <c r="E62" s="4"/>
      <c r="F62" s="4"/>
      <c r="G62" s="4"/>
      <c r="H62" s="4"/>
      <c r="I62" s="4"/>
      <c r="J62" s="4"/>
      <c r="K62" s="4"/>
      <c r="L62" s="4"/>
      <c r="M62" s="4"/>
      <c r="N62" s="4"/>
      <c r="O62" s="4"/>
      <c r="P62" s="4"/>
      <c r="Q62" s="4"/>
      <c r="R62" s="4"/>
      <c r="S62" s="4"/>
    </row>
    <row r="63" spans="1:19" ht="15">
      <c r="A63" s="4"/>
      <c r="B63" s="4"/>
      <c r="C63" s="4"/>
      <c r="D63" s="4"/>
      <c r="E63" s="4"/>
      <c r="F63" s="4"/>
      <c r="G63" s="4"/>
      <c r="H63" s="4"/>
      <c r="I63" s="4"/>
      <c r="J63" s="4"/>
      <c r="K63" s="4"/>
      <c r="L63" s="4"/>
      <c r="M63" s="4"/>
      <c r="N63" s="4"/>
      <c r="O63" s="4"/>
      <c r="P63" s="4"/>
      <c r="Q63" s="4"/>
      <c r="R63" s="4"/>
      <c r="S63" s="4"/>
    </row>
    <row r="64" spans="1:19" ht="15">
      <c r="A64" s="4"/>
      <c r="B64" s="4"/>
      <c r="C64" s="4"/>
      <c r="D64" s="4"/>
      <c r="E64" s="4"/>
      <c r="F64" s="4"/>
      <c r="G64" s="4"/>
      <c r="H64" s="4"/>
      <c r="I64" s="4"/>
      <c r="J64" s="4"/>
      <c r="K64" s="4"/>
      <c r="L64" s="4"/>
      <c r="M64" s="4"/>
      <c r="N64" s="4"/>
      <c r="O64" s="4"/>
      <c r="P64" s="4"/>
      <c r="Q64" s="4"/>
      <c r="R64" s="4"/>
      <c r="S64" s="4"/>
    </row>
    <row r="65" spans="1:19" ht="15">
      <c r="A65" s="4"/>
      <c r="B65" s="4"/>
      <c r="C65" s="4"/>
      <c r="D65" s="4"/>
      <c r="E65" s="4"/>
      <c r="F65" s="4"/>
      <c r="G65" s="4"/>
      <c r="H65" s="4"/>
      <c r="I65" s="4"/>
      <c r="J65" s="4"/>
      <c r="K65" s="4"/>
      <c r="L65" s="4"/>
      <c r="M65" s="4"/>
      <c r="N65" s="4"/>
      <c r="O65" s="4"/>
      <c r="P65" s="4"/>
      <c r="Q65" s="4"/>
      <c r="R65" s="4"/>
      <c r="S65" s="4"/>
    </row>
    <row r="66" spans="1:19" ht="15">
      <c r="A66" s="4"/>
      <c r="B66" s="4"/>
      <c r="C66" s="4"/>
      <c r="D66" s="4"/>
      <c r="E66" s="4"/>
      <c r="F66" s="4"/>
      <c r="G66" s="4"/>
      <c r="H66" s="4"/>
      <c r="I66" s="4"/>
      <c r="J66" s="4"/>
      <c r="K66" s="4"/>
      <c r="L66" s="4"/>
      <c r="M66" s="4"/>
      <c r="N66" s="4"/>
      <c r="O66" s="4"/>
      <c r="P66" s="4"/>
      <c r="Q66" s="4"/>
      <c r="R66" s="4"/>
      <c r="S66" s="4"/>
    </row>
    <row r="67" spans="1:19" ht="15">
      <c r="A67" s="4"/>
      <c r="B67" s="4"/>
      <c r="C67" s="4"/>
      <c r="D67" s="4"/>
      <c r="E67" s="4"/>
      <c r="F67" s="4"/>
      <c r="G67" s="4"/>
      <c r="H67" s="4"/>
      <c r="I67" s="4"/>
      <c r="J67" s="4"/>
      <c r="K67" s="4"/>
      <c r="L67" s="4"/>
      <c r="M67" s="4"/>
      <c r="N67" s="4"/>
      <c r="O67" s="4"/>
      <c r="P67" s="4"/>
      <c r="Q67" s="4"/>
      <c r="R67" s="4"/>
      <c r="S67" s="4"/>
    </row>
    <row r="68" spans="1:19" ht="15">
      <c r="A68" s="4"/>
      <c r="B68" s="4"/>
      <c r="C68" s="4"/>
      <c r="D68" s="4"/>
      <c r="E68" s="4"/>
      <c r="F68" s="4"/>
      <c r="G68" s="4"/>
      <c r="H68" s="4"/>
      <c r="I68" s="4"/>
      <c r="J68" s="4"/>
      <c r="K68" s="4"/>
      <c r="L68" s="4"/>
      <c r="M68" s="4"/>
      <c r="N68" s="4"/>
      <c r="O68" s="4"/>
      <c r="P68" s="4"/>
      <c r="Q68" s="4"/>
      <c r="R68" s="4"/>
      <c r="S68" s="4"/>
    </row>
    <row r="69" spans="1:19" ht="15">
      <c r="A69" s="4"/>
      <c r="B69" s="4"/>
      <c r="C69" s="4"/>
      <c r="D69" s="4"/>
      <c r="E69" s="4"/>
      <c r="F69" s="4"/>
      <c r="G69" s="4"/>
      <c r="H69" s="4"/>
      <c r="I69" s="4"/>
      <c r="J69" s="4"/>
      <c r="K69" s="4"/>
      <c r="L69" s="4"/>
      <c r="M69" s="4"/>
      <c r="N69" s="4"/>
      <c r="O69" s="4"/>
      <c r="P69" s="4"/>
      <c r="Q69" s="4"/>
      <c r="R69" s="4"/>
      <c r="S69" s="4"/>
    </row>
    <row r="70" spans="1:19" ht="15">
      <c r="A70" s="4"/>
      <c r="B70" s="4"/>
      <c r="C70" s="4"/>
      <c r="D70" s="4"/>
      <c r="E70" s="4"/>
      <c r="F70" s="4"/>
      <c r="G70" s="4"/>
      <c r="H70" s="4"/>
      <c r="I70" s="4"/>
      <c r="J70" s="4"/>
      <c r="K70" s="4"/>
      <c r="L70" s="4"/>
      <c r="M70" s="4"/>
      <c r="N70" s="4"/>
      <c r="O70" s="4"/>
      <c r="P70" s="4"/>
      <c r="Q70" s="4"/>
      <c r="R70" s="4"/>
      <c r="S70" s="4"/>
    </row>
    <row r="71" spans="1:19" ht="15">
      <c r="A71" s="4"/>
      <c r="B71" s="4"/>
      <c r="C71" s="4"/>
      <c r="D71" s="4"/>
      <c r="E71" s="4"/>
      <c r="F71" s="4"/>
      <c r="G71" s="4"/>
      <c r="H71" s="4"/>
      <c r="I71" s="4"/>
      <c r="J71" s="4"/>
      <c r="K71" s="4"/>
      <c r="L71" s="4"/>
      <c r="M71" s="4"/>
      <c r="N71" s="4"/>
      <c r="O71" s="4"/>
      <c r="P71" s="4"/>
      <c r="Q71" s="4"/>
      <c r="R71" s="4"/>
      <c r="S71" s="4"/>
    </row>
    <row r="72" spans="2:4" s="3" customFormat="1" ht="15">
      <c r="B72" s="4"/>
      <c r="C72" s="4"/>
      <c r="D72" s="4"/>
    </row>
    <row r="73" spans="1:19" ht="15">
      <c r="A73" s="4"/>
      <c r="E73" s="4"/>
      <c r="F73" s="4"/>
      <c r="G73" s="4"/>
      <c r="H73" s="4"/>
      <c r="I73" s="4"/>
      <c r="J73" s="4"/>
      <c r="K73" s="4"/>
      <c r="L73" s="4"/>
      <c r="M73" s="4"/>
      <c r="N73" s="4"/>
      <c r="O73" s="4"/>
      <c r="P73" s="4"/>
      <c r="Q73" s="4"/>
      <c r="R73" s="4"/>
      <c r="S73" s="4"/>
    </row>
    <row r="74" spans="1:19" ht="15">
      <c r="A74" s="4"/>
      <c r="B74" s="4"/>
      <c r="C74" s="4"/>
      <c r="D74" s="4"/>
      <c r="E74" s="4"/>
      <c r="F74" s="4"/>
      <c r="G74" s="4"/>
      <c r="H74" s="4"/>
      <c r="I74" s="4"/>
      <c r="J74" s="4"/>
      <c r="K74" s="4"/>
      <c r="L74" s="4"/>
      <c r="M74" s="4"/>
      <c r="N74" s="4"/>
      <c r="O74" s="4"/>
      <c r="P74" s="4"/>
      <c r="Q74" s="4"/>
      <c r="R74" s="4"/>
      <c r="S74" s="4"/>
    </row>
    <row r="75" spans="1:19" ht="15">
      <c r="A75" s="4"/>
      <c r="B75" s="4"/>
      <c r="C75" s="4"/>
      <c r="D75" s="4"/>
      <c r="E75" s="4"/>
      <c r="F75" s="4"/>
      <c r="G75" s="4"/>
      <c r="H75" s="4"/>
      <c r="I75" s="4"/>
      <c r="J75" s="4"/>
      <c r="K75" s="4"/>
      <c r="L75" s="4"/>
      <c r="M75" s="4"/>
      <c r="N75" s="4"/>
      <c r="O75" s="4"/>
      <c r="P75" s="4"/>
      <c r="Q75" s="4"/>
      <c r="R75" s="4"/>
      <c r="S75" s="4"/>
    </row>
    <row r="76" spans="1:19" ht="15">
      <c r="A76" s="4"/>
      <c r="B76" s="4"/>
      <c r="C76" s="4"/>
      <c r="D76" s="4"/>
      <c r="E76" s="4"/>
      <c r="F76" s="4"/>
      <c r="G76" s="4"/>
      <c r="H76" s="4"/>
      <c r="I76" s="4"/>
      <c r="J76" s="4"/>
      <c r="K76" s="4"/>
      <c r="L76" s="4"/>
      <c r="M76" s="4"/>
      <c r="N76" s="4"/>
      <c r="O76" s="4"/>
      <c r="P76" s="4"/>
      <c r="Q76" s="4"/>
      <c r="R76" s="4"/>
      <c r="S76" s="4"/>
    </row>
    <row r="77" spans="1:19" ht="15">
      <c r="A77" s="4"/>
      <c r="B77" s="4"/>
      <c r="C77" s="4"/>
      <c r="D77" s="4"/>
      <c r="E77" s="4"/>
      <c r="F77" s="4"/>
      <c r="G77" s="4"/>
      <c r="H77" s="4"/>
      <c r="I77" s="4"/>
      <c r="J77" s="4"/>
      <c r="K77" s="4"/>
      <c r="L77" s="4"/>
      <c r="M77" s="4"/>
      <c r="N77" s="4"/>
      <c r="O77" s="4"/>
      <c r="P77" s="4"/>
      <c r="Q77" s="4"/>
      <c r="R77" s="4"/>
      <c r="S77" s="4"/>
    </row>
    <row r="78" spans="1:19" ht="15">
      <c r="A78" s="4"/>
      <c r="B78" s="4"/>
      <c r="C78" s="4"/>
      <c r="D78" s="4"/>
      <c r="E78" s="4"/>
      <c r="F78" s="4"/>
      <c r="G78" s="4"/>
      <c r="H78" s="4"/>
      <c r="I78" s="4"/>
      <c r="J78" s="4"/>
      <c r="K78" s="4"/>
      <c r="L78" s="4"/>
      <c r="M78" s="4"/>
      <c r="N78" s="4"/>
      <c r="O78" s="4"/>
      <c r="P78" s="4"/>
      <c r="Q78" s="4"/>
      <c r="R78" s="4"/>
      <c r="S78" s="4"/>
    </row>
    <row r="79" spans="1:19" ht="15">
      <c r="A79" s="4"/>
      <c r="B79" s="4"/>
      <c r="C79" s="4"/>
      <c r="D79" s="4"/>
      <c r="E79" s="4"/>
      <c r="F79" s="4"/>
      <c r="G79" s="4"/>
      <c r="H79" s="4"/>
      <c r="I79" s="4"/>
      <c r="J79" s="4"/>
      <c r="K79" s="4"/>
      <c r="L79" s="4"/>
      <c r="M79" s="4"/>
      <c r="N79" s="4"/>
      <c r="O79" s="4"/>
      <c r="P79" s="4"/>
      <c r="Q79" s="4"/>
      <c r="R79" s="4"/>
      <c r="S79" s="4"/>
    </row>
    <row r="80" spans="1:19" ht="15">
      <c r="A80" s="4"/>
      <c r="B80" s="4"/>
      <c r="C80" s="4"/>
      <c r="D80" s="4"/>
      <c r="E80" s="4"/>
      <c r="F80" s="4"/>
      <c r="G80" s="4"/>
      <c r="H80" s="4"/>
      <c r="I80" s="4"/>
      <c r="J80" s="4"/>
      <c r="K80" s="4"/>
      <c r="L80" s="4"/>
      <c r="M80" s="4"/>
      <c r="N80" s="4"/>
      <c r="O80" s="4"/>
      <c r="P80" s="4"/>
      <c r="Q80" s="4"/>
      <c r="R80" s="4"/>
      <c r="S80" s="4"/>
    </row>
    <row r="81" spans="1:19" ht="15">
      <c r="A81" s="4"/>
      <c r="B81" s="4"/>
      <c r="C81" s="4"/>
      <c r="D81" s="4"/>
      <c r="E81" s="4"/>
      <c r="F81" s="4"/>
      <c r="G81" s="4"/>
      <c r="H81" s="4"/>
      <c r="I81" s="4"/>
      <c r="J81" s="4"/>
      <c r="K81" s="4"/>
      <c r="L81" s="4"/>
      <c r="M81" s="4"/>
      <c r="N81" s="4"/>
      <c r="O81" s="4"/>
      <c r="P81" s="4"/>
      <c r="Q81" s="4"/>
      <c r="R81" s="4"/>
      <c r="S81" s="4"/>
    </row>
    <row r="82" spans="1:19" ht="15">
      <c r="A82" s="4"/>
      <c r="B82" s="4"/>
      <c r="C82" s="4"/>
      <c r="D82" s="4"/>
      <c r="E82" s="4"/>
      <c r="F82" s="4"/>
      <c r="G82" s="4"/>
      <c r="H82" s="4"/>
      <c r="I82" s="4"/>
      <c r="J82" s="4"/>
      <c r="K82" s="4"/>
      <c r="L82" s="4"/>
      <c r="M82" s="4"/>
      <c r="N82" s="4"/>
      <c r="O82" s="4"/>
      <c r="P82" s="4"/>
      <c r="Q82" s="4"/>
      <c r="R82" s="4"/>
      <c r="S82" s="4"/>
    </row>
    <row r="83" spans="1:19" ht="15">
      <c r="A83" s="4"/>
      <c r="B83" s="4"/>
      <c r="C83" s="4"/>
      <c r="D83" s="4"/>
      <c r="E83" s="4"/>
      <c r="F83" s="4"/>
      <c r="G83" s="4"/>
      <c r="H83" s="4"/>
      <c r="I83" s="4"/>
      <c r="J83" s="4"/>
      <c r="K83" s="4"/>
      <c r="L83" s="4"/>
      <c r="M83" s="4"/>
      <c r="N83" s="4"/>
      <c r="O83" s="4"/>
      <c r="P83" s="4"/>
      <c r="Q83" s="4"/>
      <c r="R83" s="4"/>
      <c r="S83" s="4"/>
    </row>
    <row r="84" spans="1:19" ht="15">
      <c r="A84" s="4"/>
      <c r="B84" s="4"/>
      <c r="C84" s="4"/>
      <c r="D84" s="4"/>
      <c r="E84" s="4"/>
      <c r="F84" s="4"/>
      <c r="G84" s="4"/>
      <c r="H84" s="4"/>
      <c r="I84" s="4"/>
      <c r="J84" s="4"/>
      <c r="K84" s="4"/>
      <c r="L84" s="4"/>
      <c r="M84" s="4"/>
      <c r="N84" s="4"/>
      <c r="O84" s="4"/>
      <c r="P84" s="4"/>
      <c r="Q84" s="4"/>
      <c r="R84" s="4"/>
      <c r="S84" s="4"/>
    </row>
    <row r="85" spans="2:4" ht="15">
      <c r="B85" s="4"/>
      <c r="C85" s="4"/>
      <c r="D85" s="4"/>
    </row>
  </sheetData>
  <sheetProtection/>
  <mergeCells count="5">
    <mergeCell ref="F1:G2"/>
    <mergeCell ref="H1:I2"/>
    <mergeCell ref="J1:K2"/>
    <mergeCell ref="L1:M2"/>
    <mergeCell ref="N1:O2"/>
  </mergeCells>
  <printOptions horizontalCentered="1"/>
  <pageMargins left="0.5" right="0.5" top="1" bottom="0.5" header="0.75" footer="0.3"/>
  <pageSetup fitToHeight="2" fitToWidth="1" horizontalDpi="600" verticalDpi="600" orientation="landscape" r:id="rId1"/>
  <headerFooter>
    <oddHeader>&amp;C&amp;"Arial,Bold"&amp;14 2018 ALCAN 5000 - Day 9</oddHeader>
    <oddFooter>&amp;R&amp;Z&amp;F&amp;A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P56"/>
  <sheetViews>
    <sheetView zoomScale="87" zoomScaleNormal="87" zoomScalePageLayoutView="0" workbookViewId="0" topLeftCell="A1">
      <selection activeCell="P21" sqref="P21"/>
    </sheetView>
  </sheetViews>
  <sheetFormatPr defaultColWidth="9.140625" defaultRowHeight="12.75"/>
  <cols>
    <col min="1" max="1" width="4.57421875" style="3" customWidth="1"/>
    <col min="2" max="2" width="19.140625" style="3" bestFit="1" customWidth="1"/>
    <col min="3" max="3" width="23.8515625" style="3" bestFit="1" customWidth="1"/>
    <col min="4" max="4" width="20.140625" style="3" customWidth="1"/>
    <col min="5" max="5" width="13.8515625" style="3" customWidth="1"/>
    <col min="6" max="6" width="10.421875" style="45" bestFit="1" customWidth="1"/>
    <col min="7" max="7" width="10.421875" style="3" bestFit="1" customWidth="1"/>
    <col min="8" max="8" width="10.421875" style="3" customWidth="1"/>
    <col min="9" max="9" width="10.00390625" style="45" bestFit="1" customWidth="1"/>
    <col min="10" max="14" width="10.421875" style="3" customWidth="1"/>
    <col min="15" max="15" width="11.7109375" style="3" bestFit="1" customWidth="1"/>
    <col min="16" max="17" width="10.57421875" style="6" customWidth="1"/>
    <col min="18" max="18" width="34.140625" style="3" bestFit="1" customWidth="1"/>
    <col min="19" max="19" width="4.7109375" style="3" bestFit="1" customWidth="1"/>
    <col min="20" max="20" width="3.8515625" style="3" bestFit="1" customWidth="1"/>
    <col min="21" max="21" width="4.7109375" style="3" customWidth="1"/>
    <col min="22" max="22" width="3.8515625" style="3" bestFit="1" customWidth="1"/>
    <col min="23" max="23" width="4.7109375" style="3" customWidth="1"/>
    <col min="24" max="24" width="5.7109375" style="3" bestFit="1" customWidth="1"/>
    <col min="25" max="25" width="4.7109375" style="3" customWidth="1"/>
    <col min="26" max="26" width="3.8515625" style="3" bestFit="1" customWidth="1"/>
    <col min="27" max="27" width="4.7109375" style="3" customWidth="1"/>
    <col min="28" max="28" width="3.8515625" style="3" bestFit="1" customWidth="1"/>
    <col min="29" max="29" width="4.7109375" style="3" customWidth="1"/>
    <col min="30" max="30" width="3.8515625" style="3" bestFit="1" customWidth="1"/>
    <col min="31" max="31" width="4.7109375" style="3" customWidth="1"/>
    <col min="32" max="32" width="6.140625" style="3" customWidth="1"/>
    <col min="33" max="33" width="4.7109375" style="3" bestFit="1" customWidth="1"/>
    <col min="34" max="34" width="5.57421875" style="3" customWidth="1"/>
    <col min="35" max="35" width="4.7109375" style="3" bestFit="1" customWidth="1"/>
    <col min="36" max="36" width="4.8515625" style="3" customWidth="1"/>
    <col min="37" max="37" width="4.7109375" style="3" customWidth="1"/>
    <col min="38" max="38" width="3.8515625" style="3" bestFit="1" customWidth="1"/>
    <col min="39" max="39" width="4.7109375" style="3" customWidth="1"/>
    <col min="40" max="40" width="3.8515625" style="3" bestFit="1" customWidth="1"/>
    <col min="41" max="41" width="4.7109375" style="3" bestFit="1" customWidth="1"/>
    <col min="42" max="42" width="8.7109375" style="3" bestFit="1" customWidth="1"/>
    <col min="43" max="43" width="10.7109375" style="4" bestFit="1" customWidth="1"/>
    <col min="44" max="44" width="10.8515625" style="4" bestFit="1" customWidth="1"/>
    <col min="45" max="46" width="5.140625" style="4" customWidth="1"/>
    <col min="47" max="16384" width="9.140625" style="4" customWidth="1"/>
  </cols>
  <sheetData>
    <row r="1" spans="1:42" ht="18.75">
      <c r="A1" s="53"/>
      <c r="B1" s="100"/>
      <c r="C1" s="101"/>
      <c r="D1" s="101"/>
      <c r="E1" s="101"/>
      <c r="F1" s="194" t="s">
        <v>16</v>
      </c>
      <c r="G1" s="195" t="s">
        <v>16</v>
      </c>
      <c r="H1" s="195" t="s">
        <v>16</v>
      </c>
      <c r="I1" s="194" t="s">
        <v>16</v>
      </c>
      <c r="J1" s="195" t="s">
        <v>16</v>
      </c>
      <c r="K1" s="195" t="s">
        <v>16</v>
      </c>
      <c r="L1" s="195" t="s">
        <v>16</v>
      </c>
      <c r="M1" s="195" t="s">
        <v>16</v>
      </c>
      <c r="N1" s="195" t="s">
        <v>16</v>
      </c>
      <c r="O1" s="196" t="s">
        <v>1</v>
      </c>
      <c r="P1" s="105" t="s">
        <v>8</v>
      </c>
      <c r="Q1" s="105" t="s">
        <v>10</v>
      </c>
      <c r="R1" s="4"/>
      <c r="S1" s="4"/>
      <c r="T1" s="4"/>
      <c r="U1" s="4"/>
      <c r="V1" s="4"/>
      <c r="W1" s="4"/>
      <c r="X1" s="4"/>
      <c r="Y1" s="4"/>
      <c r="Z1" s="4"/>
      <c r="AA1" s="4"/>
      <c r="AB1" s="4"/>
      <c r="AC1" s="4"/>
      <c r="AD1" s="4"/>
      <c r="AE1" s="4"/>
      <c r="AF1" s="4"/>
      <c r="AG1" s="4"/>
      <c r="AH1" s="4"/>
      <c r="AI1" s="4"/>
      <c r="AJ1" s="4"/>
      <c r="AK1" s="4"/>
      <c r="AL1" s="4"/>
      <c r="AM1" s="4"/>
      <c r="AN1" s="4"/>
      <c r="AO1" s="4"/>
      <c r="AP1" s="4"/>
    </row>
    <row r="2" spans="1:17" s="3" customFormat="1" ht="19.5" thickBot="1">
      <c r="A2" s="333" t="s">
        <v>9</v>
      </c>
      <c r="B2" s="334" t="s">
        <v>5</v>
      </c>
      <c r="C2" s="335" t="s">
        <v>285</v>
      </c>
      <c r="D2" s="335" t="s">
        <v>6</v>
      </c>
      <c r="E2" s="335" t="s">
        <v>7</v>
      </c>
      <c r="F2" s="336" t="s">
        <v>18</v>
      </c>
      <c r="G2" s="337" t="s">
        <v>47</v>
      </c>
      <c r="H2" s="337" t="s">
        <v>167</v>
      </c>
      <c r="I2" s="336" t="s">
        <v>168</v>
      </c>
      <c r="J2" s="337" t="s">
        <v>181</v>
      </c>
      <c r="K2" s="337" t="s">
        <v>35</v>
      </c>
      <c r="L2" s="337" t="s">
        <v>48</v>
      </c>
      <c r="M2" s="337" t="s">
        <v>191</v>
      </c>
      <c r="N2" s="337" t="s">
        <v>20</v>
      </c>
      <c r="O2" s="338" t="s">
        <v>193</v>
      </c>
      <c r="P2" s="339" t="s">
        <v>4</v>
      </c>
      <c r="Q2" s="339" t="s">
        <v>262</v>
      </c>
    </row>
    <row r="3" spans="1:42" ht="19.5" thickTop="1">
      <c r="A3" s="202">
        <f>Entry!A3</f>
        <v>2</v>
      </c>
      <c r="B3" s="203" t="str">
        <f>Entry!B3</f>
        <v>McKinnon</v>
      </c>
      <c r="C3" s="203" t="str">
        <f>Entry!C3</f>
        <v>Putnam/Schneider</v>
      </c>
      <c r="D3" s="203" t="str">
        <f>Entry!D3</f>
        <v>Ford</v>
      </c>
      <c r="E3" s="204" t="str">
        <f>'Day 8'!E4</f>
        <v>II</v>
      </c>
      <c r="F3" s="319">
        <f>'Day 1'!AQ5</f>
        <v>5</v>
      </c>
      <c r="G3" s="319">
        <f>'Day 2'!AB5</f>
        <v>6</v>
      </c>
      <c r="H3" s="319">
        <f>'Day 3'!AB5</f>
        <v>10</v>
      </c>
      <c r="I3" s="319">
        <f>'Day 4'!R5</f>
        <v>1</v>
      </c>
      <c r="J3" s="319">
        <f>'Day 5'!R5</f>
        <v>5</v>
      </c>
      <c r="K3" s="319">
        <f>'Day 6'!X4</f>
        <v>40</v>
      </c>
      <c r="L3" s="319">
        <f>'Day 7 Totals'!L3</f>
        <v>4</v>
      </c>
      <c r="M3" s="319">
        <f>'Day 8'!R4</f>
        <v>-18</v>
      </c>
      <c r="N3" s="319">
        <f>'Day 9'!S4</f>
        <v>0</v>
      </c>
      <c r="O3" s="205">
        <f>F3+G3+H3+I3+J3+K3+L3+M3+N3</f>
        <v>53</v>
      </c>
      <c r="P3" s="197">
        <f>RANK(O3,$O$3:$O$53,1)</f>
        <v>1</v>
      </c>
      <c r="Q3" s="211">
        <f>'Class scores'!G10</f>
        <v>1</v>
      </c>
      <c r="R3" s="4"/>
      <c r="S3" s="4"/>
      <c r="T3" s="4"/>
      <c r="U3" s="4"/>
      <c r="V3" s="4"/>
      <c r="W3" s="4"/>
      <c r="X3" s="4"/>
      <c r="Y3" s="4"/>
      <c r="Z3" s="4"/>
      <c r="AA3" s="4"/>
      <c r="AB3" s="4"/>
      <c r="AC3" s="4"/>
      <c r="AD3" s="4"/>
      <c r="AE3" s="4"/>
      <c r="AF3" s="4"/>
      <c r="AG3" s="4"/>
      <c r="AH3" s="4"/>
      <c r="AI3" s="4"/>
      <c r="AJ3" s="4"/>
      <c r="AK3" s="4"/>
      <c r="AL3" s="4"/>
      <c r="AM3" s="4"/>
      <c r="AN3" s="4"/>
      <c r="AO3" s="4"/>
      <c r="AP3" s="4"/>
    </row>
    <row r="4" spans="1:42" ht="18.75">
      <c r="A4" s="99">
        <f>Entry!A4</f>
        <v>3</v>
      </c>
      <c r="B4" s="103" t="str">
        <f>Entry!B4</f>
        <v>Adams</v>
      </c>
      <c r="C4" s="103" t="str">
        <f>Entry!C4</f>
        <v>Bonaime</v>
      </c>
      <c r="D4" s="103" t="str">
        <f>Entry!D4</f>
        <v>Subaru</v>
      </c>
      <c r="E4" s="201" t="str">
        <f>'Day 8'!E5</f>
        <v>I SOP</v>
      </c>
      <c r="F4" s="321">
        <f>'Day 1'!AQ6</f>
        <v>145</v>
      </c>
      <c r="G4" s="321">
        <f>'Day 2'!AB6</f>
        <v>26</v>
      </c>
      <c r="H4" s="321">
        <f>'Day 3'!AB6</f>
        <v>73</v>
      </c>
      <c r="I4" s="321">
        <f>'Day 4'!R6</f>
        <v>63</v>
      </c>
      <c r="J4" s="321">
        <f>'Day 5'!R6</f>
        <v>200</v>
      </c>
      <c r="K4" s="321">
        <f>'Day 6'!X5</f>
        <v>47</v>
      </c>
      <c r="L4" s="321">
        <f>'Day 7 Totals'!L4</f>
        <v>50</v>
      </c>
      <c r="M4" s="321">
        <f>'Day 8'!R5</f>
        <v>23</v>
      </c>
      <c r="N4" s="321">
        <f>'Day 9'!S5</f>
        <v>30</v>
      </c>
      <c r="O4" s="199">
        <f aca="true" t="shared" si="0" ref="O4:O27">F4+G4+H4+I4+J4+K4+L4+M4+N4</f>
        <v>657</v>
      </c>
      <c r="P4" s="106">
        <f aca="true" t="shared" si="1" ref="P4:P45">RANK(O4,$O$3:$O$53,1)</f>
        <v>21</v>
      </c>
      <c r="Q4" s="198">
        <f>'Class scores'!G6</f>
        <v>1</v>
      </c>
      <c r="R4" s="4"/>
      <c r="S4" s="4"/>
      <c r="T4" s="4"/>
      <c r="U4" s="4"/>
      <c r="V4" s="4"/>
      <c r="W4" s="4"/>
      <c r="X4" s="4"/>
      <c r="Y4" s="4"/>
      <c r="Z4" s="4"/>
      <c r="AA4" s="4"/>
      <c r="AB4" s="4"/>
      <c r="AC4" s="4"/>
      <c r="AD4" s="4"/>
      <c r="AE4" s="4"/>
      <c r="AF4" s="4"/>
      <c r="AG4" s="4"/>
      <c r="AH4" s="4"/>
      <c r="AI4" s="4"/>
      <c r="AJ4" s="4"/>
      <c r="AK4" s="4"/>
      <c r="AL4" s="4"/>
      <c r="AM4" s="4"/>
      <c r="AN4" s="4"/>
      <c r="AO4" s="4"/>
      <c r="AP4" s="4"/>
    </row>
    <row r="5" spans="1:42" ht="18.75">
      <c r="A5" s="99">
        <f>Entry!A5</f>
        <v>4</v>
      </c>
      <c r="B5" s="103" t="str">
        <f>Entry!B5</f>
        <v>Wade</v>
      </c>
      <c r="C5" s="103" t="str">
        <f>Entry!C5</f>
        <v>Moghaddam</v>
      </c>
      <c r="D5" s="103" t="str">
        <f>Entry!D5</f>
        <v>Jeep</v>
      </c>
      <c r="E5" s="201" t="str">
        <f>'Day 8'!E6</f>
        <v>II SOP</v>
      </c>
      <c r="F5" s="321">
        <f>'Day 1'!AQ7</f>
        <v>340</v>
      </c>
      <c r="G5" s="321">
        <f>'Day 2'!AB7</f>
        <v>43</v>
      </c>
      <c r="H5" s="321">
        <f>'Day 3'!AB7</f>
        <v>86</v>
      </c>
      <c r="I5" s="321">
        <f>'Day 4'!R7</f>
        <v>-15</v>
      </c>
      <c r="J5" s="321">
        <f>'Day 5'!R7</f>
        <v>58</v>
      </c>
      <c r="K5" s="321">
        <f>'Day 6'!X6</f>
        <v>53</v>
      </c>
      <c r="L5" s="321">
        <f>'Day 7 Totals'!L5</f>
        <v>113</v>
      </c>
      <c r="M5" s="321">
        <f>'Day 8'!R6</f>
        <v>22</v>
      </c>
      <c r="N5" s="321">
        <f>'Day 9'!S6</f>
        <v>33</v>
      </c>
      <c r="O5" s="199">
        <f t="shared" si="0"/>
        <v>733</v>
      </c>
      <c r="P5" s="106">
        <f t="shared" si="1"/>
        <v>25</v>
      </c>
      <c r="Q5" s="198">
        <f>'Class scores'!G19</f>
        <v>8</v>
      </c>
      <c r="R5" s="4"/>
      <c r="S5" s="4"/>
      <c r="T5" s="4"/>
      <c r="U5" s="4"/>
      <c r="V5" s="4"/>
      <c r="W5" s="4"/>
      <c r="X5" s="4"/>
      <c r="Y5" s="4"/>
      <c r="Z5" s="4"/>
      <c r="AA5" s="4"/>
      <c r="AB5" s="4"/>
      <c r="AC5" s="4"/>
      <c r="AD5" s="4"/>
      <c r="AE5" s="4"/>
      <c r="AF5" s="4"/>
      <c r="AG5" s="4"/>
      <c r="AH5" s="4"/>
      <c r="AI5" s="4"/>
      <c r="AJ5" s="4"/>
      <c r="AK5" s="4"/>
      <c r="AL5" s="4"/>
      <c r="AM5" s="4"/>
      <c r="AN5" s="4"/>
      <c r="AO5" s="4"/>
      <c r="AP5" s="4"/>
    </row>
    <row r="6" spans="1:42" ht="18.75">
      <c r="A6" s="99">
        <f>Entry!A6</f>
        <v>5</v>
      </c>
      <c r="B6" s="103" t="str">
        <f>Entry!B6</f>
        <v>Cole</v>
      </c>
      <c r="C6" s="103" t="str">
        <f>Entry!C6</f>
        <v>Corbett</v>
      </c>
      <c r="D6" s="103" t="str">
        <f>Entry!D6</f>
        <v>Jeep</v>
      </c>
      <c r="E6" s="201" t="str">
        <f>'Day 8'!E7</f>
        <v>II SOP</v>
      </c>
      <c r="F6" s="321">
        <f>'Day 1'!AQ8</f>
        <v>145</v>
      </c>
      <c r="G6" s="321">
        <f>'Day 2'!AB8</f>
        <v>31</v>
      </c>
      <c r="H6" s="321">
        <f>'Day 3'!AB8</f>
        <v>83</v>
      </c>
      <c r="I6" s="321">
        <f>'Day 4'!R8</f>
        <v>7</v>
      </c>
      <c r="J6" s="321">
        <f>'Day 5'!R8</f>
        <v>10</v>
      </c>
      <c r="K6" s="321">
        <f>'Day 6'!X7</f>
        <v>41</v>
      </c>
      <c r="L6" s="321">
        <f>'Day 7 Totals'!L6</f>
        <v>92</v>
      </c>
      <c r="M6" s="321">
        <f>'Day 8'!R7</f>
        <v>10</v>
      </c>
      <c r="N6" s="321">
        <f>'Day 9'!S7</f>
        <v>5</v>
      </c>
      <c r="O6" s="199">
        <f t="shared" si="0"/>
        <v>424</v>
      </c>
      <c r="P6" s="106">
        <f t="shared" si="1"/>
        <v>11</v>
      </c>
      <c r="Q6" s="198">
        <f>'Class scores'!G15</f>
        <v>4</v>
      </c>
      <c r="R6" s="4"/>
      <c r="S6" s="4"/>
      <c r="T6" s="4"/>
      <c r="U6" s="4"/>
      <c r="V6" s="4"/>
      <c r="W6" s="4"/>
      <c r="X6" s="4"/>
      <c r="Y6" s="4"/>
      <c r="Z6" s="4"/>
      <c r="AA6" s="4"/>
      <c r="AB6" s="4"/>
      <c r="AC6" s="4"/>
      <c r="AD6" s="4"/>
      <c r="AE6" s="4"/>
      <c r="AF6" s="4"/>
      <c r="AG6" s="4"/>
      <c r="AH6" s="4"/>
      <c r="AI6" s="4"/>
      <c r="AJ6" s="4"/>
      <c r="AK6" s="4"/>
      <c r="AL6" s="4"/>
      <c r="AM6" s="4"/>
      <c r="AN6" s="4"/>
      <c r="AO6" s="4"/>
      <c r="AP6" s="4"/>
    </row>
    <row r="7" spans="1:42" ht="18.75">
      <c r="A7" s="99">
        <f>Entry!A7</f>
        <v>6</v>
      </c>
      <c r="B7" s="103" t="str">
        <f>Entry!B7</f>
        <v>Blackie</v>
      </c>
      <c r="C7" s="103" t="str">
        <f>Entry!C7</f>
        <v>Blackie</v>
      </c>
      <c r="D7" s="103" t="str">
        <f>Entry!D7</f>
        <v>Jeep</v>
      </c>
      <c r="E7" s="201" t="str">
        <f>'Day 8'!E8</f>
        <v>II SOP</v>
      </c>
      <c r="F7" s="321">
        <f>'Day 1'!AQ9</f>
        <v>256</v>
      </c>
      <c r="G7" s="321">
        <f>'Day 2'!AB9</f>
        <v>129</v>
      </c>
      <c r="H7" s="321">
        <f>'Day 3'!AB9</f>
        <v>144</v>
      </c>
      <c r="I7" s="321">
        <f>'Day 4'!R9</f>
        <v>31</v>
      </c>
      <c r="J7" s="321">
        <f>'Day 5'!R9</f>
        <v>30</v>
      </c>
      <c r="K7" s="321">
        <f>'Day 6'!X8</f>
        <v>149</v>
      </c>
      <c r="L7" s="321">
        <f>'Day 7 Totals'!L7</f>
        <v>49</v>
      </c>
      <c r="M7" s="321">
        <f>'Day 8'!R8</f>
        <v>49</v>
      </c>
      <c r="N7" s="321">
        <f>'Day 9'!S8</f>
        <v>31</v>
      </c>
      <c r="O7" s="199">
        <f t="shared" si="0"/>
        <v>868</v>
      </c>
      <c r="P7" s="106">
        <f t="shared" si="1"/>
        <v>31</v>
      </c>
      <c r="Q7" s="198">
        <f>'Class scores'!G20</f>
        <v>9</v>
      </c>
      <c r="R7" s="4"/>
      <c r="S7" s="4"/>
      <c r="T7" s="4"/>
      <c r="U7" s="4"/>
      <c r="V7" s="4"/>
      <c r="W7" s="4"/>
      <c r="X7" s="4"/>
      <c r="Y7" s="4"/>
      <c r="Z7" s="4"/>
      <c r="AA7" s="4"/>
      <c r="AB7" s="4"/>
      <c r="AC7" s="4"/>
      <c r="AD7" s="4"/>
      <c r="AE7" s="4"/>
      <c r="AF7" s="4"/>
      <c r="AG7" s="4"/>
      <c r="AH7" s="4"/>
      <c r="AI7" s="4"/>
      <c r="AJ7" s="4"/>
      <c r="AK7" s="4"/>
      <c r="AL7" s="4"/>
      <c r="AM7" s="4"/>
      <c r="AN7" s="4"/>
      <c r="AO7" s="4"/>
      <c r="AP7" s="4"/>
    </row>
    <row r="8" spans="1:42" ht="18.75">
      <c r="A8" s="99">
        <f>Entry!A8</f>
        <v>7</v>
      </c>
      <c r="B8" s="103" t="str">
        <f>Entry!B8</f>
        <v>Hines</v>
      </c>
      <c r="C8" s="103" t="str">
        <f>Entry!C8</f>
        <v>Zimmerman</v>
      </c>
      <c r="D8" s="103" t="str">
        <f>Entry!D8</f>
        <v>Subaru</v>
      </c>
      <c r="E8" s="201" t="str">
        <f>'Day 8'!E9</f>
        <v>I</v>
      </c>
      <c r="F8" s="321">
        <f>'Day 1'!AQ10</f>
        <v>160</v>
      </c>
      <c r="G8" s="321">
        <f>'Day 2'!AB10</f>
        <v>35</v>
      </c>
      <c r="H8" s="321">
        <f>'Day 3'!AB10</f>
        <v>21</v>
      </c>
      <c r="I8" s="321">
        <f>'Day 4'!R10</f>
        <v>67</v>
      </c>
      <c r="J8" s="321">
        <f>'Day 5'!R10</f>
        <v>19</v>
      </c>
      <c r="K8" s="321">
        <f>'Day 6'!X9</f>
        <v>39</v>
      </c>
      <c r="L8" s="321">
        <f>'Day 7 Totals'!L8</f>
        <v>94</v>
      </c>
      <c r="M8" s="321">
        <f>'Day 8'!R9</f>
        <v>17</v>
      </c>
      <c r="N8" s="321">
        <f>'Day 9'!S9</f>
        <v>9</v>
      </c>
      <c r="O8" s="199">
        <f t="shared" si="0"/>
        <v>461</v>
      </c>
      <c r="P8" s="106">
        <f t="shared" si="1"/>
        <v>12</v>
      </c>
      <c r="Q8" s="198">
        <f>'Class scores'!G3</f>
        <v>1</v>
      </c>
      <c r="R8" s="4"/>
      <c r="S8" s="4"/>
      <c r="T8" s="4"/>
      <c r="U8" s="4"/>
      <c r="V8" s="4"/>
      <c r="W8" s="4"/>
      <c r="X8" s="4"/>
      <c r="Y8" s="4"/>
      <c r="Z8" s="4"/>
      <c r="AA8" s="4"/>
      <c r="AB8" s="4"/>
      <c r="AC8" s="4"/>
      <c r="AD8" s="4"/>
      <c r="AE8" s="4"/>
      <c r="AF8" s="4"/>
      <c r="AG8" s="4"/>
      <c r="AH8" s="4"/>
      <c r="AI8" s="4"/>
      <c r="AJ8" s="4"/>
      <c r="AK8" s="4"/>
      <c r="AL8" s="4"/>
      <c r="AM8" s="4"/>
      <c r="AN8" s="4"/>
      <c r="AO8" s="4"/>
      <c r="AP8" s="4"/>
    </row>
    <row r="9" spans="1:42" ht="18.75">
      <c r="A9" s="99">
        <f>Entry!A9</f>
        <v>8</v>
      </c>
      <c r="B9" s="103" t="str">
        <f>Entry!B9</f>
        <v>Cramer</v>
      </c>
      <c r="C9" s="103" t="str">
        <f>Entry!C9</f>
        <v>Cramer/Handow</v>
      </c>
      <c r="D9" s="103" t="str">
        <f>Entry!D9</f>
        <v>Lancia</v>
      </c>
      <c r="E9" s="201" t="str">
        <f>'Day 8'!E10</f>
        <v>H80</v>
      </c>
      <c r="F9" s="321">
        <f>'Day 1'!AQ11</f>
        <v>1</v>
      </c>
      <c r="G9" s="321">
        <f>'Day 2'!AB11</f>
        <v>18</v>
      </c>
      <c r="H9" s="321">
        <f>'Day 3'!AB11</f>
        <v>13</v>
      </c>
      <c r="I9" s="321">
        <f>'Day 4'!R11</f>
        <v>29</v>
      </c>
      <c r="J9" s="321">
        <f>'Day 5'!R11</f>
        <v>20</v>
      </c>
      <c r="K9" s="321">
        <f>'Day 6'!X10</f>
        <v>29</v>
      </c>
      <c r="L9" s="321">
        <f>'Day 7 Totals'!L9</f>
        <v>34</v>
      </c>
      <c r="M9" s="321">
        <f>'Day 8'!R10</f>
        <v>-10</v>
      </c>
      <c r="N9" s="321">
        <f>'Day 9'!S10</f>
        <v>10</v>
      </c>
      <c r="O9" s="199">
        <f t="shared" si="0"/>
        <v>144</v>
      </c>
      <c r="P9" s="106">
        <f t="shared" si="1"/>
        <v>2</v>
      </c>
      <c r="Q9" s="198">
        <f>'Class scores'!G32</f>
        <v>1</v>
      </c>
      <c r="R9" s="4"/>
      <c r="S9" s="4"/>
      <c r="T9" s="4"/>
      <c r="U9" s="4"/>
      <c r="V9" s="4"/>
      <c r="W9" s="4"/>
      <c r="X9" s="4"/>
      <c r="Y9" s="4"/>
      <c r="Z9" s="4"/>
      <c r="AA9" s="4"/>
      <c r="AB9" s="4"/>
      <c r="AC9" s="4"/>
      <c r="AD9" s="4"/>
      <c r="AE9" s="4"/>
      <c r="AF9" s="4"/>
      <c r="AG9" s="4"/>
      <c r="AH9" s="4"/>
      <c r="AI9" s="4"/>
      <c r="AJ9" s="4"/>
      <c r="AK9" s="4"/>
      <c r="AL9" s="4"/>
      <c r="AM9" s="4"/>
      <c r="AN9" s="4"/>
      <c r="AO9" s="4"/>
      <c r="AP9" s="4"/>
    </row>
    <row r="10" spans="1:42" ht="18.75">
      <c r="A10" s="99">
        <f>Entry!A10</f>
        <v>9</v>
      </c>
      <c r="B10" s="103" t="str">
        <f>Entry!B10</f>
        <v>Riddell</v>
      </c>
      <c r="C10" s="103" t="str">
        <f>Entry!C10</f>
        <v>Riddell</v>
      </c>
      <c r="D10" s="103" t="str">
        <f>Entry!D10</f>
        <v>Triumph</v>
      </c>
      <c r="E10" s="201" t="str">
        <f>'Day 8'!E11</f>
        <v>H70</v>
      </c>
      <c r="F10" s="321">
        <f>'Day 1'!AQ12</f>
        <v>57</v>
      </c>
      <c r="G10" s="321">
        <f>'Day 2'!AB12</f>
        <v>38</v>
      </c>
      <c r="H10" s="321">
        <f>'Day 3'!AB12</f>
        <v>19</v>
      </c>
      <c r="I10" s="321">
        <f>'Day 4'!R12</f>
        <v>2</v>
      </c>
      <c r="J10" s="321">
        <f>'Day 5'!R12</f>
        <v>39</v>
      </c>
      <c r="K10" s="321">
        <f>'Day 6'!X11</f>
        <v>101</v>
      </c>
      <c r="L10" s="321">
        <f>'Day 7 Totals'!L10</f>
        <v>87</v>
      </c>
      <c r="M10" s="321">
        <f>'Day 8'!R11</f>
        <v>-19</v>
      </c>
      <c r="N10" s="321">
        <f>'Day 9'!S11</f>
        <v>8</v>
      </c>
      <c r="O10" s="199">
        <f t="shared" si="0"/>
        <v>332</v>
      </c>
      <c r="P10" s="106">
        <f t="shared" si="1"/>
        <v>8</v>
      </c>
      <c r="Q10" s="198">
        <f>'Class scores'!G30</f>
        <v>1</v>
      </c>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18.75">
      <c r="A11" s="99">
        <f>Entry!A11</f>
        <v>10</v>
      </c>
      <c r="B11" s="103" t="str">
        <f>Entry!B11</f>
        <v>Hayslip</v>
      </c>
      <c r="C11" s="103" t="str">
        <f>Entry!C11</f>
        <v>Kriesen</v>
      </c>
      <c r="D11" s="103" t="str">
        <f>Entry!D11</f>
        <v>Chevy</v>
      </c>
      <c r="E11" s="201" t="str">
        <f>'Day 8'!E12</f>
        <v>II SOP</v>
      </c>
      <c r="F11" s="321">
        <f>'Day 1'!AQ13</f>
        <v>112</v>
      </c>
      <c r="G11" s="321">
        <f>'Day 2'!AB13</f>
        <v>25</v>
      </c>
      <c r="H11" s="321">
        <f>'Day 3'!AB13</f>
        <v>39</v>
      </c>
      <c r="I11" s="321">
        <f>'Day 4'!R13</f>
        <v>-13</v>
      </c>
      <c r="J11" s="321">
        <f>'Day 5'!R13</f>
        <v>21</v>
      </c>
      <c r="K11" s="321">
        <f>'Day 6'!X12</f>
        <v>58</v>
      </c>
      <c r="L11" s="321">
        <f>'Day 7 Totals'!L11</f>
        <v>10</v>
      </c>
      <c r="M11" s="321">
        <f>'Day 8'!R12</f>
        <v>-34</v>
      </c>
      <c r="N11" s="321">
        <f>'Day 9'!S12</f>
        <v>2</v>
      </c>
      <c r="O11" s="199">
        <f t="shared" si="0"/>
        <v>220</v>
      </c>
      <c r="P11" s="106">
        <f t="shared" si="1"/>
        <v>5</v>
      </c>
      <c r="Q11" s="198">
        <f>'Class scores'!G13</f>
        <v>2</v>
      </c>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8.75">
      <c r="A12" s="99">
        <f>Entry!A12</f>
        <v>11</v>
      </c>
      <c r="B12" s="103" t="str">
        <f>Entry!B12</f>
        <v>Pyck</v>
      </c>
      <c r="C12" s="103" t="str">
        <f>Entry!C12</f>
        <v>Nelson</v>
      </c>
      <c r="D12" s="103" t="str">
        <f>Entry!D12</f>
        <v>Jeep</v>
      </c>
      <c r="E12" s="201" t="str">
        <f>'Day 8'!E13</f>
        <v>II SOP</v>
      </c>
      <c r="F12" s="321">
        <f>'Day 1'!AQ14</f>
        <v>139</v>
      </c>
      <c r="G12" s="321">
        <f>'Day 2'!AB14</f>
        <v>112</v>
      </c>
      <c r="H12" s="321">
        <f>'Day 3'!AB14</f>
        <v>33</v>
      </c>
      <c r="I12" s="321">
        <f>'Day 4'!R14</f>
        <v>9</v>
      </c>
      <c r="J12" s="321">
        <f>'Day 5'!R14</f>
        <v>75</v>
      </c>
      <c r="K12" s="321">
        <f>'Day 6'!X13</f>
        <v>126</v>
      </c>
      <c r="L12" s="321">
        <f>'Day 7 Totals'!L12</f>
        <v>56</v>
      </c>
      <c r="M12" s="321">
        <f>'Day 8'!R13</f>
        <v>140</v>
      </c>
      <c r="N12" s="321">
        <f>'Day 9'!S13</f>
        <v>30</v>
      </c>
      <c r="O12" s="199">
        <f t="shared" si="0"/>
        <v>720</v>
      </c>
      <c r="P12" s="106">
        <f t="shared" si="1"/>
        <v>23</v>
      </c>
      <c r="Q12" s="198">
        <f>'Class scores'!G18</f>
        <v>7</v>
      </c>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8.75">
      <c r="A13" s="99">
        <f>Entry!A13</f>
        <v>12</v>
      </c>
      <c r="B13" s="103" t="str">
        <f>Entry!B13</f>
        <v>Cairns</v>
      </c>
      <c r="C13" s="103" t="str">
        <f>Entry!C13</f>
        <v>Cairns</v>
      </c>
      <c r="D13" s="103" t="str">
        <f>Entry!D13</f>
        <v>Jeep</v>
      </c>
      <c r="E13" s="201" t="str">
        <f>'Day 8'!E14</f>
        <v>II SOP</v>
      </c>
      <c r="F13" s="321">
        <f>'Day 1'!AQ15</f>
        <v>124</v>
      </c>
      <c r="G13" s="321">
        <f>'Day 2'!AB15</f>
        <v>77</v>
      </c>
      <c r="H13" s="321">
        <f>'Day 3'!AB15</f>
        <v>32</v>
      </c>
      <c r="I13" s="321">
        <f>'Day 4'!R15</f>
        <v>-15</v>
      </c>
      <c r="J13" s="321">
        <f>'Day 5'!R15</f>
        <v>55</v>
      </c>
      <c r="K13" s="321">
        <f>'Day 6'!X14</f>
        <v>79</v>
      </c>
      <c r="L13" s="321">
        <f>'Day 7 Totals'!L13</f>
        <v>15</v>
      </c>
      <c r="M13" s="321">
        <f>'Day 8'!R14</f>
        <v>-39</v>
      </c>
      <c r="N13" s="321">
        <f>'Day 9'!S14</f>
        <v>8</v>
      </c>
      <c r="O13" s="199">
        <f t="shared" si="0"/>
        <v>336</v>
      </c>
      <c r="P13" s="106">
        <f t="shared" si="1"/>
        <v>9</v>
      </c>
      <c r="Q13" s="198">
        <f>'Class scores'!G14</f>
        <v>3</v>
      </c>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17" s="3" customFormat="1" ht="18.75">
      <c r="A14" s="99">
        <f>Entry!A14</f>
        <v>13</v>
      </c>
      <c r="B14" s="103" t="str">
        <f>Entry!B14</f>
        <v>Cook</v>
      </c>
      <c r="C14" s="103" t="str">
        <f>Entry!C14</f>
        <v>Cook</v>
      </c>
      <c r="D14" s="103" t="str">
        <f>Entry!D14</f>
        <v>Jeep</v>
      </c>
      <c r="E14" s="201" t="str">
        <f>'Day 8'!E15</f>
        <v>II SOP</v>
      </c>
      <c r="F14" s="321">
        <f>'Day 1'!AQ16</f>
        <v>170</v>
      </c>
      <c r="G14" s="321">
        <f>'Day 2'!AB16</f>
        <v>145</v>
      </c>
      <c r="H14" s="321">
        <f>'Day 3'!AB16</f>
        <v>76</v>
      </c>
      <c r="I14" s="321">
        <f>'Day 4'!R16</f>
        <v>34</v>
      </c>
      <c r="J14" s="321">
        <f>'Day 5'!R16</f>
        <v>37</v>
      </c>
      <c r="K14" s="321">
        <f>'Day 6'!X15</f>
        <v>84</v>
      </c>
      <c r="L14" s="321">
        <f>'Day 7 Totals'!L14</f>
        <v>65</v>
      </c>
      <c r="M14" s="321">
        <f>'Day 8'!R15</f>
        <v>22</v>
      </c>
      <c r="N14" s="321">
        <f>'Day 9'!S15</f>
        <v>16</v>
      </c>
      <c r="O14" s="199">
        <f t="shared" si="0"/>
        <v>649</v>
      </c>
      <c r="P14" s="106">
        <f t="shared" si="1"/>
        <v>20</v>
      </c>
      <c r="Q14" s="198">
        <f>'Class scores'!G16</f>
        <v>5</v>
      </c>
    </row>
    <row r="15" spans="1:42" ht="18.75">
      <c r="A15" s="99">
        <f>Entry!A15</f>
        <v>14</v>
      </c>
      <c r="B15" s="103" t="str">
        <f>Entry!B15</f>
        <v>Holdaway</v>
      </c>
      <c r="C15" s="103" t="str">
        <f>Entry!C15</f>
        <v>Holdaway</v>
      </c>
      <c r="D15" s="103" t="str">
        <f>Entry!D15</f>
        <v>Austin</v>
      </c>
      <c r="E15" s="201" t="str">
        <f>'Day 8'!E16</f>
        <v>H60</v>
      </c>
      <c r="F15" s="321">
        <f>'Day 1'!AQ17</f>
        <v>284</v>
      </c>
      <c r="G15" s="321">
        <f>'Day 2'!AB17</f>
        <v>200</v>
      </c>
      <c r="H15" s="321">
        <f>'Day 3'!AB17</f>
        <v>200</v>
      </c>
      <c r="I15" s="321">
        <f>'Day 4'!R17</f>
        <v>121</v>
      </c>
      <c r="J15" s="321">
        <f>'Day 5'!R17</f>
        <v>104</v>
      </c>
      <c r="K15" s="321">
        <f>'Day 6'!X16</f>
        <v>81</v>
      </c>
      <c r="L15" s="321">
        <f>'Day 7 Totals'!L15</f>
        <v>122</v>
      </c>
      <c r="M15" s="321">
        <f>'Day 8'!R16</f>
        <v>43</v>
      </c>
      <c r="N15" s="321">
        <f>'Day 9'!S16</f>
        <v>74</v>
      </c>
      <c r="O15" s="199">
        <f t="shared" si="0"/>
        <v>1229</v>
      </c>
      <c r="P15" s="106">
        <f t="shared" si="1"/>
        <v>42</v>
      </c>
      <c r="Q15" s="198">
        <f>'Class scores'!G28</f>
        <v>4</v>
      </c>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18.75">
      <c r="A16" s="99">
        <f>Entry!A17</f>
        <v>16</v>
      </c>
      <c r="B16" s="103" t="str">
        <f>Entry!B17</f>
        <v>Friend</v>
      </c>
      <c r="C16" s="103" t="str">
        <f>Entry!C17</f>
        <v>Thomas</v>
      </c>
      <c r="D16" s="103" t="str">
        <f>Entry!D16</f>
        <v>Leyland</v>
      </c>
      <c r="E16" s="201" t="str">
        <f>'Day 8'!E17</f>
        <v>I SOP</v>
      </c>
      <c r="F16" s="321">
        <f>'Day 1'!AQ19</f>
        <v>82</v>
      </c>
      <c r="G16" s="321">
        <f>'Day 2'!AB19</f>
        <v>37</v>
      </c>
      <c r="H16" s="321">
        <f>'Day 3'!AB19</f>
        <v>200</v>
      </c>
      <c r="I16" s="321">
        <f>'Day 4'!R19</f>
        <v>69</v>
      </c>
      <c r="J16" s="321">
        <f>'Day 5'!R19</f>
        <v>110</v>
      </c>
      <c r="K16" s="321">
        <f>'Day 6'!X18</f>
        <v>232</v>
      </c>
      <c r="L16" s="321">
        <f>'Day 7 Totals'!L16</f>
        <v>58</v>
      </c>
      <c r="M16" s="321">
        <f>'Day 8'!R17</f>
        <v>28</v>
      </c>
      <c r="N16" s="321">
        <f>'Day 9'!S17</f>
        <v>2</v>
      </c>
      <c r="O16" s="199">
        <f t="shared" si="0"/>
        <v>818</v>
      </c>
      <c r="P16" s="106">
        <f t="shared" si="1"/>
        <v>29</v>
      </c>
      <c r="Q16" s="198">
        <f>'Class scores'!G7</f>
        <v>2</v>
      </c>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18.75">
      <c r="A17" s="99">
        <f>Entry!A18</f>
        <v>17</v>
      </c>
      <c r="B17" s="103" t="str">
        <f>Entry!B18</f>
        <v>Li</v>
      </c>
      <c r="C17" s="103" t="str">
        <f>Entry!C18</f>
        <v>Boyd</v>
      </c>
      <c r="D17" s="103" t="str">
        <f>Entry!D17</f>
        <v>Mini</v>
      </c>
      <c r="E17" s="201" t="str">
        <f>'Day 8'!E18</f>
        <v>H60</v>
      </c>
      <c r="F17" s="321">
        <f>'Day 1'!AQ20</f>
        <v>202</v>
      </c>
      <c r="G17" s="321">
        <f>'Day 2'!AB20</f>
        <v>42</v>
      </c>
      <c r="H17" s="321">
        <f>'Day 3'!AB20</f>
        <v>6</v>
      </c>
      <c r="I17" s="321">
        <f>'Day 4'!R20</f>
        <v>20</v>
      </c>
      <c r="J17" s="321">
        <f>'Day 5'!R20</f>
        <v>7</v>
      </c>
      <c r="K17" s="321">
        <f>'Day 6'!X19</f>
        <v>24</v>
      </c>
      <c r="L17" s="321">
        <f>'Day 7 Totals'!L17</f>
        <v>19</v>
      </c>
      <c r="M17" s="321">
        <f>'Day 8'!R18</f>
        <v>-2</v>
      </c>
      <c r="N17" s="321">
        <f>'Day 9'!S18</f>
        <v>7</v>
      </c>
      <c r="O17" s="199">
        <f t="shared" si="0"/>
        <v>325</v>
      </c>
      <c r="P17" s="106">
        <f t="shared" si="1"/>
        <v>7</v>
      </c>
      <c r="Q17" s="198">
        <f>'Class scores'!G25</f>
        <v>1</v>
      </c>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18.75">
      <c r="A18" s="99">
        <f>Entry!A19</f>
        <v>19</v>
      </c>
      <c r="B18" s="103" t="str">
        <f>Entry!B19</f>
        <v>Pollock</v>
      </c>
      <c r="C18" s="103" t="str">
        <f>Entry!C19</f>
        <v>Pollock</v>
      </c>
      <c r="D18" s="103" t="str">
        <f>Entry!D18</f>
        <v>Ford</v>
      </c>
      <c r="E18" s="201" t="str">
        <f>'Day 8'!E19</f>
        <v>I SOP</v>
      </c>
      <c r="F18" s="321">
        <f>'Day 1'!AQ22</f>
        <v>340</v>
      </c>
      <c r="G18" s="321">
        <f>'Day 2'!AB21</f>
        <v>200</v>
      </c>
      <c r="H18" s="321">
        <f>'Day 3'!AB21</f>
        <v>100</v>
      </c>
      <c r="I18" s="321">
        <f>'Day 4'!R21</f>
        <v>140</v>
      </c>
      <c r="J18" s="321">
        <f>'Day 5'!R21</f>
        <v>200</v>
      </c>
      <c r="K18" s="321">
        <f>'Day 6'!X20</f>
        <v>272</v>
      </c>
      <c r="L18" s="321">
        <f>'Day 7 Totals'!L18</f>
        <v>200</v>
      </c>
      <c r="M18" s="321">
        <f>'Day 8'!R19</f>
        <v>72</v>
      </c>
      <c r="N18" s="321">
        <f>'Day 9'!S19</f>
        <v>143</v>
      </c>
      <c r="O18" s="199">
        <f t="shared" si="0"/>
        <v>1667</v>
      </c>
      <c r="P18" s="106">
        <f t="shared" si="1"/>
        <v>43</v>
      </c>
      <c r="Q18" s="198">
        <f>'Class scores'!G8</f>
        <v>3</v>
      </c>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18.75">
      <c r="A19" s="99">
        <f>Entry!A20</f>
        <v>20</v>
      </c>
      <c r="B19" s="103" t="str">
        <f>Entry!B20</f>
        <v>Neff</v>
      </c>
      <c r="C19" s="103" t="str">
        <f>Entry!C20</f>
        <v>Holland</v>
      </c>
      <c r="D19" s="103" t="str">
        <f>Entry!D19</f>
        <v>Porsche</v>
      </c>
      <c r="E19" s="201" t="str">
        <f>'Day 8'!E20</f>
        <v>II SOP</v>
      </c>
      <c r="F19" s="321">
        <f>'Day 1'!AQ23</f>
        <v>182</v>
      </c>
      <c r="G19" s="321">
        <f>'Day 2'!AB22</f>
        <v>164</v>
      </c>
      <c r="H19" s="321">
        <f>'Day 3'!AB22</f>
        <v>21</v>
      </c>
      <c r="I19" s="321">
        <f>'Day 4'!R22</f>
        <v>25</v>
      </c>
      <c r="J19" s="321">
        <f>'Day 5'!R22</f>
        <v>200</v>
      </c>
      <c r="K19" s="321">
        <f>'Day 6'!X21</f>
        <v>88</v>
      </c>
      <c r="L19" s="321">
        <f>'Day 7 Totals'!L19</f>
        <v>17</v>
      </c>
      <c r="M19" s="321">
        <f>'Day 8'!R20</f>
        <v>0</v>
      </c>
      <c r="N19" s="321">
        <f>'Day 9'!S20</f>
        <v>10</v>
      </c>
      <c r="O19" s="199">
        <f t="shared" si="0"/>
        <v>707</v>
      </c>
      <c r="P19" s="106">
        <f t="shared" si="1"/>
        <v>22</v>
      </c>
      <c r="Q19" s="198">
        <f>'Class scores'!G17</f>
        <v>6</v>
      </c>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18.75">
      <c r="A20" s="99">
        <f>Entry!A21</f>
        <v>21</v>
      </c>
      <c r="B20" s="103" t="str">
        <f>Entry!B21</f>
        <v>Perkins</v>
      </c>
      <c r="C20" s="103" t="str">
        <f>Entry!C21</f>
        <v>Perkins</v>
      </c>
      <c r="D20" s="103" t="str">
        <f>Entry!D20</f>
        <v>GMC</v>
      </c>
      <c r="E20" s="201" t="str">
        <f>'Day 8'!E21</f>
        <v>II SOP</v>
      </c>
      <c r="F20" s="321">
        <f>'Day 1'!AQ24</f>
        <v>241</v>
      </c>
      <c r="G20" s="321">
        <f>'Day 2'!AB23</f>
        <v>200</v>
      </c>
      <c r="H20" s="321">
        <f>'Day 3'!AB23</f>
        <v>27</v>
      </c>
      <c r="I20" s="321">
        <f>'Day 4'!R23</f>
        <v>17</v>
      </c>
      <c r="J20" s="321">
        <f>'Day 5'!R23</f>
        <v>200</v>
      </c>
      <c r="K20" s="321">
        <f>'Day 6'!X22</f>
        <v>81</v>
      </c>
      <c r="L20" s="321">
        <f>'Day 7 Totals'!L20</f>
        <v>89</v>
      </c>
      <c r="M20" s="321">
        <f>'Day 8'!R21</f>
        <v>17</v>
      </c>
      <c r="N20" s="321">
        <f>'Day 9'!S21</f>
        <v>6</v>
      </c>
      <c r="O20" s="199">
        <f t="shared" si="0"/>
        <v>878</v>
      </c>
      <c r="P20" s="106">
        <f t="shared" si="1"/>
        <v>32</v>
      </c>
      <c r="Q20" s="198">
        <f>'Class scores'!G21</f>
        <v>10</v>
      </c>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ht="18.75">
      <c r="A21" s="99">
        <f>Entry!A22</f>
        <v>22</v>
      </c>
      <c r="B21" s="103" t="str">
        <f>Entry!B22</f>
        <v>Koon</v>
      </c>
      <c r="C21" s="103" t="str">
        <f>Entry!C22</f>
        <v>Bonkoski</v>
      </c>
      <c r="D21" s="103" t="str">
        <f>Entry!D21</f>
        <v>Toyota</v>
      </c>
      <c r="E21" s="201" t="str">
        <f>'Day 8'!E22</f>
        <v>II SOP</v>
      </c>
      <c r="F21" s="321">
        <f>'Day 1'!AQ25</f>
        <v>50</v>
      </c>
      <c r="G21" s="321">
        <f>'Day 2'!AB24</f>
        <v>20</v>
      </c>
      <c r="H21" s="321">
        <f>'Day 3'!AB24</f>
        <v>4</v>
      </c>
      <c r="I21" s="321">
        <f>'Day 4'!R24</f>
        <v>-6</v>
      </c>
      <c r="J21" s="321">
        <f>'Day 5'!R24</f>
        <v>19</v>
      </c>
      <c r="K21" s="321">
        <f>'Day 6'!X23</f>
        <v>37</v>
      </c>
      <c r="L21" s="321">
        <f>'Day 7 Totals'!L21</f>
        <v>74</v>
      </c>
      <c r="M21" s="321">
        <f>'Day 8'!R22</f>
        <v>-29</v>
      </c>
      <c r="N21" s="321">
        <f>'Day 9'!S22</f>
        <v>6</v>
      </c>
      <c r="O21" s="199">
        <f t="shared" si="0"/>
        <v>175</v>
      </c>
      <c r="P21" s="106">
        <f t="shared" si="1"/>
        <v>4</v>
      </c>
      <c r="Q21" s="198">
        <f>'Class scores'!G12</f>
        <v>1</v>
      </c>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18.75">
      <c r="A22" s="99">
        <f>Entry!A23</f>
        <v>23</v>
      </c>
      <c r="B22" s="103" t="str">
        <f>Entry!B23</f>
        <v>O'Leary</v>
      </c>
      <c r="C22" s="103" t="str">
        <f>Entry!C23</f>
        <v>Landaker/O'Leary</v>
      </c>
      <c r="D22" s="103" t="str">
        <f>Entry!D22</f>
        <v>Lexus</v>
      </c>
      <c r="E22" s="201" t="str">
        <f>'Day 8'!E23</f>
        <v>II SOP</v>
      </c>
      <c r="F22" s="321">
        <f>'Day 1'!AQ26</f>
        <v>340</v>
      </c>
      <c r="G22" s="321">
        <f>'Day 2'!AB25</f>
        <v>97</v>
      </c>
      <c r="H22" s="321">
        <f>'Day 3'!AB25</f>
        <v>46</v>
      </c>
      <c r="I22" s="321">
        <f>'Day 4'!R25</f>
        <v>27</v>
      </c>
      <c r="J22" s="321">
        <f>'Day 5'!R25</f>
        <v>26</v>
      </c>
      <c r="K22" s="321">
        <f>'Day 6'!X24</f>
        <v>148</v>
      </c>
      <c r="L22" s="321">
        <f>'Day 7 Totals'!L22</f>
        <v>200</v>
      </c>
      <c r="M22" s="321">
        <f>'Day 8'!R23</f>
        <v>79</v>
      </c>
      <c r="N22" s="321">
        <f>'Day 9'!S23</f>
        <v>32</v>
      </c>
      <c r="O22" s="199">
        <f t="shared" si="0"/>
        <v>995</v>
      </c>
      <c r="P22" s="106">
        <f t="shared" si="1"/>
        <v>34</v>
      </c>
      <c r="Q22" s="198">
        <f>'Class scores'!G22</f>
        <v>11</v>
      </c>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ht="18.75">
      <c r="A23" s="99">
        <f>Entry!A24</f>
        <v>24</v>
      </c>
      <c r="B23" s="103" t="str">
        <f>Entry!B24</f>
        <v>Wacker</v>
      </c>
      <c r="C23" s="103" t="str">
        <f>Entry!C24</f>
        <v>Metcalf</v>
      </c>
      <c r="D23" s="103" t="str">
        <f>Entry!D23</f>
        <v>Jeep</v>
      </c>
      <c r="E23" s="201" t="str">
        <f>'Day 8'!E24</f>
        <v>H60</v>
      </c>
      <c r="F23" s="321">
        <f>'Day 1'!AQ27</f>
        <v>151</v>
      </c>
      <c r="G23" s="321">
        <f>'Day 2'!AB26</f>
        <v>71</v>
      </c>
      <c r="H23" s="321">
        <f>'Day 3'!AB26</f>
        <v>129</v>
      </c>
      <c r="I23" s="321">
        <f>'Day 4'!R26</f>
        <v>69</v>
      </c>
      <c r="J23" s="321">
        <f>'Day 5'!R26</f>
        <v>53</v>
      </c>
      <c r="K23" s="321">
        <f>'Day 6'!X25</f>
        <v>248</v>
      </c>
      <c r="L23" s="321">
        <f>'Day 7 Totals'!L23</f>
        <v>200</v>
      </c>
      <c r="M23" s="321">
        <f>'Day 8'!R24</f>
        <v>73</v>
      </c>
      <c r="N23" s="321">
        <f>'Day 9'!S24</f>
        <v>12</v>
      </c>
      <c r="O23" s="199">
        <f t="shared" si="0"/>
        <v>1006</v>
      </c>
      <c r="P23" s="106">
        <f t="shared" si="1"/>
        <v>35</v>
      </c>
      <c r="Q23" s="198">
        <f>'Class scores'!G26</f>
        <v>2</v>
      </c>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18.75">
      <c r="A24" s="99">
        <f>Entry!A25</f>
        <v>25</v>
      </c>
      <c r="B24" s="103" t="str">
        <f>Entry!B25</f>
        <v>Eisleben</v>
      </c>
      <c r="C24" s="103" t="str">
        <f>Entry!C25</f>
        <v>Eisleben</v>
      </c>
      <c r="D24" s="103" t="str">
        <f>Entry!D24</f>
        <v>Mercury</v>
      </c>
      <c r="E24" s="201" t="str">
        <f>'Day 8'!E25</f>
        <v>H60</v>
      </c>
      <c r="F24" s="321">
        <f>'Day 1'!AQ28</f>
        <v>225</v>
      </c>
      <c r="G24" s="321">
        <f>'Day 2'!AB27</f>
        <v>134</v>
      </c>
      <c r="H24" s="321">
        <f>'Day 3'!AB27</f>
        <v>45</v>
      </c>
      <c r="I24" s="321">
        <f>'Day 4'!R27</f>
        <v>99</v>
      </c>
      <c r="J24" s="321">
        <f>'Day 5'!R27</f>
        <v>32</v>
      </c>
      <c r="K24" s="321">
        <f>'Day 6'!X26</f>
        <v>273</v>
      </c>
      <c r="L24" s="321">
        <f>'Day 7 Totals'!L24</f>
        <v>200</v>
      </c>
      <c r="M24" s="321">
        <f>'Day 8'!R25</f>
        <v>32</v>
      </c>
      <c r="N24" s="321">
        <f>'Day 9'!S25</f>
        <v>71</v>
      </c>
      <c r="O24" s="199">
        <f t="shared" si="0"/>
        <v>1111</v>
      </c>
      <c r="P24" s="106">
        <f t="shared" si="1"/>
        <v>39</v>
      </c>
      <c r="Q24" s="198">
        <f>'Class scores'!G27</f>
        <v>3</v>
      </c>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ht="18.75">
      <c r="A25" s="99">
        <f>Entry!A26</f>
        <v>27</v>
      </c>
      <c r="B25" s="103" t="str">
        <f>Entry!B26</f>
        <v>Theriault</v>
      </c>
      <c r="C25" s="103" t="str">
        <f>Entry!C26</f>
        <v>Pickles</v>
      </c>
      <c r="D25" s="103" t="str">
        <f>Entry!D25</f>
        <v>Shelby</v>
      </c>
      <c r="E25" s="201" t="str">
        <f>'Day 8'!E26</f>
        <v>I</v>
      </c>
      <c r="F25" s="321">
        <f>'Day 1'!AQ30</f>
        <v>340</v>
      </c>
      <c r="G25" s="321">
        <f>'Day 2'!AB28</f>
        <v>38</v>
      </c>
      <c r="H25" s="321">
        <f>'Day 3'!AB28</f>
        <v>210</v>
      </c>
      <c r="I25" s="321">
        <f>'Day 4'!R28</f>
        <v>140</v>
      </c>
      <c r="J25" s="321">
        <f>'Day 5'!R28</f>
        <v>57</v>
      </c>
      <c r="K25" s="321">
        <f>'Day 6'!X27</f>
        <v>141</v>
      </c>
      <c r="L25" s="321">
        <f>'Day 7 Totals'!L25</f>
        <v>88</v>
      </c>
      <c r="M25" s="321">
        <f>'Day 8'!R26</f>
        <v>48</v>
      </c>
      <c r="N25" s="321">
        <f>'Day 9'!S26</f>
        <v>8</v>
      </c>
      <c r="O25" s="199">
        <f t="shared" si="0"/>
        <v>1070</v>
      </c>
      <c r="P25" s="106">
        <f t="shared" si="1"/>
        <v>38</v>
      </c>
      <c r="Q25" s="198">
        <f>'Class scores'!G4</f>
        <v>2</v>
      </c>
      <c r="AO25" s="4"/>
      <c r="AP25" s="4"/>
    </row>
    <row r="26" spans="1:42" ht="19.5" thickBot="1">
      <c r="A26" s="206">
        <f>Entry!A27</f>
        <v>29</v>
      </c>
      <c r="B26" s="207" t="str">
        <f>Entry!B27</f>
        <v>Biggers</v>
      </c>
      <c r="C26" s="207" t="str">
        <f>Entry!C27</f>
        <v>Danylo/Steel</v>
      </c>
      <c r="D26" s="207" t="str">
        <f>Entry!D26</f>
        <v>Subaru</v>
      </c>
      <c r="E26" s="254" t="str">
        <f>'Day 8'!E27</f>
        <v>II SOP</v>
      </c>
      <c r="F26" s="323">
        <f>'Day 1'!AQ32</f>
        <v>282</v>
      </c>
      <c r="G26" s="323">
        <f>'Day 2'!AB29</f>
        <v>114</v>
      </c>
      <c r="H26" s="323">
        <f>'Day 3'!AB29</f>
        <v>116</v>
      </c>
      <c r="I26" s="323">
        <f>'Day 4'!R29</f>
        <v>140</v>
      </c>
      <c r="J26" s="323">
        <f>'Day 5'!R29</f>
        <v>21</v>
      </c>
      <c r="K26" s="323">
        <f>'Day 6'!X28</f>
        <v>102</v>
      </c>
      <c r="L26" s="323">
        <f>'Day 7 Totals'!L26</f>
        <v>191</v>
      </c>
      <c r="M26" s="323">
        <f>'Day 8'!R27</f>
        <v>44</v>
      </c>
      <c r="N26" s="323">
        <f>'Day 9'!S27</f>
        <v>57</v>
      </c>
      <c r="O26" s="274">
        <f t="shared" si="0"/>
        <v>1067</v>
      </c>
      <c r="P26" s="210">
        <f t="shared" si="1"/>
        <v>37</v>
      </c>
      <c r="Q26" s="212">
        <f>'Class scores'!G23</f>
        <v>12</v>
      </c>
      <c r="AO26" s="4"/>
      <c r="AP26" s="4"/>
    </row>
    <row r="27" spans="1:42" ht="19.5" thickTop="1">
      <c r="A27" s="202">
        <f>Entry!A28</f>
        <v>31</v>
      </c>
      <c r="B27" s="203" t="str">
        <f>Entry!B28</f>
        <v>Alley</v>
      </c>
      <c r="C27" s="294"/>
      <c r="D27" s="292" t="str">
        <f>Entry!D28</f>
        <v>KTM</v>
      </c>
      <c r="E27" s="201" t="str">
        <f>'Day 8'!E28</f>
        <v>IV</v>
      </c>
      <c r="F27" s="319">
        <f>'Day 1'!AQ33</f>
        <v>35</v>
      </c>
      <c r="G27" s="319">
        <f>'Day 2'!AB30</f>
        <v>26</v>
      </c>
      <c r="H27" s="319">
        <f>'Day 3'!AB30</f>
        <v>10</v>
      </c>
      <c r="I27" s="319">
        <f>'Day 4'!R30</f>
        <v>-8</v>
      </c>
      <c r="J27" s="319">
        <f>'Day 5'!R30</f>
        <v>10</v>
      </c>
      <c r="K27" s="321">
        <f>'Day 6'!X29</f>
        <v>88</v>
      </c>
      <c r="L27" s="321">
        <f>'Day 7 Totals'!L27</f>
        <v>14</v>
      </c>
      <c r="M27" s="321">
        <f>'Day 8'!R28</f>
        <v>-17</v>
      </c>
      <c r="N27" s="321">
        <f>'Day 9'!S28</f>
        <v>3</v>
      </c>
      <c r="O27" s="199">
        <f t="shared" si="0"/>
        <v>161</v>
      </c>
      <c r="P27" s="197">
        <f t="shared" si="1"/>
        <v>3</v>
      </c>
      <c r="Q27" s="211">
        <f>'Class scores'!G42</f>
        <v>1</v>
      </c>
      <c r="AO27" s="4"/>
      <c r="AP27" s="4"/>
    </row>
    <row r="28" spans="1:42" ht="18.75">
      <c r="A28" s="99">
        <f>Entry!A29</f>
        <v>33</v>
      </c>
      <c r="B28" s="103" t="str">
        <f>Entry!B29</f>
        <v>Holcomb</v>
      </c>
      <c r="C28" s="295"/>
      <c r="D28" s="293" t="str">
        <f>Entry!D29</f>
        <v>KTM</v>
      </c>
      <c r="E28" s="201" t="str">
        <f>'Day 8'!E29</f>
        <v>III</v>
      </c>
      <c r="F28" s="321">
        <f>'Day 1'!AQ35</f>
        <v>189</v>
      </c>
      <c r="G28" s="321">
        <f>'Day 2'!AB31</f>
        <v>37</v>
      </c>
      <c r="H28" s="321">
        <f>'Day 3'!AB31</f>
        <v>72</v>
      </c>
      <c r="I28" s="321">
        <f>'Day 4'!R31</f>
        <v>31</v>
      </c>
      <c r="J28" s="319">
        <f>'Day 5'!R31</f>
        <v>37</v>
      </c>
      <c r="K28" s="321">
        <f>'Day 6'!X30</f>
        <v>71</v>
      </c>
      <c r="L28" s="321">
        <f>'Day 7 Totals'!L28</f>
        <v>52</v>
      </c>
      <c r="M28" s="321">
        <f>'Day 8'!R29</f>
        <v>30</v>
      </c>
      <c r="N28" s="321">
        <f>'Day 9'!S29</f>
        <v>28</v>
      </c>
      <c r="O28" s="199">
        <f>F28+G28+H28+I28+J28+K28+L28+M28+N28</f>
        <v>547</v>
      </c>
      <c r="P28" s="106">
        <f t="shared" si="1"/>
        <v>18</v>
      </c>
      <c r="Q28" s="198">
        <f>'Class scores'!G49</f>
        <v>3</v>
      </c>
      <c r="AO28" s="4"/>
      <c r="AP28" s="4"/>
    </row>
    <row r="29" spans="1:42" ht="18.75">
      <c r="A29" s="99">
        <f>Entry!A30</f>
        <v>34</v>
      </c>
      <c r="B29" s="103" t="str">
        <f>Entry!B30</f>
        <v>Rutherford</v>
      </c>
      <c r="C29" s="295"/>
      <c r="D29" s="293" t="str">
        <f>Entry!D30</f>
        <v>KTM</v>
      </c>
      <c r="E29" s="201" t="str">
        <f>'Day 8'!E30</f>
        <v>III</v>
      </c>
      <c r="F29" s="321">
        <f>'Day 1'!AQ36</f>
        <v>132</v>
      </c>
      <c r="G29" s="321">
        <f>'Day 2'!AB32</f>
        <v>25</v>
      </c>
      <c r="H29" s="321">
        <f>'Day 3'!AB32</f>
        <v>177</v>
      </c>
      <c r="I29" s="321">
        <f>'Day 4'!R32</f>
        <v>17</v>
      </c>
      <c r="J29" s="321">
        <f>'Day 5'!R31</f>
        <v>37</v>
      </c>
      <c r="K29" s="321">
        <f>'Day 6'!X31</f>
        <v>65</v>
      </c>
      <c r="L29" s="321">
        <f>'Day 7 Totals'!L29</f>
        <v>57</v>
      </c>
      <c r="M29" s="321">
        <f>'Day 8'!R30</f>
        <v>18</v>
      </c>
      <c r="N29" s="321">
        <f>'Day 9'!S30</f>
        <v>28</v>
      </c>
      <c r="O29" s="199">
        <f aca="true" t="shared" si="2" ref="O29:O45">F29+G29+H29+I29+J29+K29+L29+M29+N29</f>
        <v>556</v>
      </c>
      <c r="P29" s="106">
        <f t="shared" si="1"/>
        <v>19</v>
      </c>
      <c r="Q29" s="198">
        <f>'Class scores'!G36</f>
        <v>3</v>
      </c>
      <c r="AO29" s="4"/>
      <c r="AP29" s="4"/>
    </row>
    <row r="30" spans="1:42" ht="18.75">
      <c r="A30" s="99">
        <f>Entry!A31</f>
        <v>35</v>
      </c>
      <c r="B30" s="103" t="str">
        <f>Entry!B31</f>
        <v>Cairns</v>
      </c>
      <c r="C30" s="295"/>
      <c r="D30" s="293" t="str">
        <f>Entry!D31</f>
        <v>KTM</v>
      </c>
      <c r="E30" s="201" t="str">
        <f>'Day 8'!E31</f>
        <v>IV SOP</v>
      </c>
      <c r="F30" s="321">
        <f>'Day 1'!AQ37</f>
        <v>194</v>
      </c>
      <c r="G30" s="321">
        <f>'Day 2'!AB33</f>
        <v>12</v>
      </c>
      <c r="H30" s="321">
        <f>'Day 3'!AB33</f>
        <v>22</v>
      </c>
      <c r="I30" s="321">
        <f>'Day 4'!R33</f>
        <v>11</v>
      </c>
      <c r="J30" s="321">
        <f>'Day 5'!R32</f>
        <v>25</v>
      </c>
      <c r="K30" s="321">
        <f>'Day 6'!X32</f>
        <v>45</v>
      </c>
      <c r="L30" s="321">
        <f>'Day 7 Totals'!L30</f>
        <v>32</v>
      </c>
      <c r="M30" s="321">
        <f>'Day 8'!R31</f>
        <v>10</v>
      </c>
      <c r="N30" s="321">
        <f>'Day 9'!S31</f>
        <v>13</v>
      </c>
      <c r="O30" s="199">
        <f t="shared" si="2"/>
        <v>364</v>
      </c>
      <c r="P30" s="106">
        <f t="shared" si="1"/>
        <v>10</v>
      </c>
      <c r="Q30" s="198">
        <f>'Class scores'!G48</f>
        <v>2</v>
      </c>
      <c r="AO30" s="4"/>
      <c r="AP30" s="4"/>
    </row>
    <row r="31" spans="1:42" ht="18.75">
      <c r="A31" s="99">
        <f>Entry!A32</f>
        <v>36</v>
      </c>
      <c r="B31" s="103" t="str">
        <f>Entry!B32</f>
        <v>Pyck</v>
      </c>
      <c r="C31" s="295"/>
      <c r="D31" s="293" t="str">
        <f>Entry!D32</f>
        <v>Suzuki</v>
      </c>
      <c r="E31" s="201" t="str">
        <f>'Day 8'!E32</f>
        <v>IV SOP</v>
      </c>
      <c r="F31" s="321">
        <f>'Day 1'!AQ38</f>
        <v>62</v>
      </c>
      <c r="G31" s="321">
        <f>'Day 2'!AB34</f>
        <v>30</v>
      </c>
      <c r="H31" s="321">
        <f>'Day 3'!AB34</f>
        <v>55</v>
      </c>
      <c r="I31" s="321">
        <f>'Day 4'!R34</f>
        <v>-3</v>
      </c>
      <c r="J31" s="321">
        <f>'Day 5'!R33</f>
        <v>12</v>
      </c>
      <c r="K31" s="321">
        <f>'Day 6'!X33</f>
        <v>20</v>
      </c>
      <c r="L31" s="321">
        <f>'Day 7 Totals'!L31</f>
        <v>67</v>
      </c>
      <c r="M31" s="321">
        <f>'Day 8'!R32</f>
        <v>-17</v>
      </c>
      <c r="N31" s="321">
        <f>'Day 9'!S32</f>
        <v>15</v>
      </c>
      <c r="O31" s="199">
        <f t="shared" si="2"/>
        <v>241</v>
      </c>
      <c r="P31" s="106">
        <f t="shared" si="1"/>
        <v>6</v>
      </c>
      <c r="Q31" s="198">
        <f>'Class scores'!G47</f>
        <v>1</v>
      </c>
      <c r="AO31" s="4"/>
      <c r="AP31" s="4"/>
    </row>
    <row r="32" spans="1:42" ht="18.75">
      <c r="A32" s="99">
        <f>Entry!A33</f>
        <v>37</v>
      </c>
      <c r="B32" s="103" t="str">
        <f>Entry!B33</f>
        <v>Sorenson</v>
      </c>
      <c r="C32" s="295"/>
      <c r="D32" s="293" t="str">
        <f>Entry!D33</f>
        <v>KTM</v>
      </c>
      <c r="E32" s="201" t="str">
        <f>'Day 8'!E33</f>
        <v>IV</v>
      </c>
      <c r="F32" s="321">
        <f>'Day 1'!AQ39</f>
        <v>178</v>
      </c>
      <c r="G32" s="321">
        <f>'Day 2'!AB35</f>
        <v>101</v>
      </c>
      <c r="H32" s="321">
        <f>'Day 3'!AB35</f>
        <v>200</v>
      </c>
      <c r="I32" s="321">
        <f>'Day 4'!R35</f>
        <v>3</v>
      </c>
      <c r="J32" s="321">
        <f>'Day 5'!R34</f>
        <v>19</v>
      </c>
      <c r="K32" s="321">
        <f>'Day 6'!X34</f>
        <v>12</v>
      </c>
      <c r="L32" s="321">
        <f>'Day 7 Totals'!L32</f>
        <v>8</v>
      </c>
      <c r="M32" s="321">
        <f>'Day 8'!R33</f>
        <v>4</v>
      </c>
      <c r="N32" s="321">
        <f>'Day 9'!S33</f>
        <v>4</v>
      </c>
      <c r="O32" s="199">
        <f t="shared" si="2"/>
        <v>529</v>
      </c>
      <c r="P32" s="106">
        <f t="shared" si="1"/>
        <v>16</v>
      </c>
      <c r="Q32" s="198">
        <f>'Class scores'!G44</f>
        <v>3</v>
      </c>
      <c r="AO32" s="4"/>
      <c r="AP32" s="4"/>
    </row>
    <row r="33" spans="1:42" ht="18.75">
      <c r="A33" s="99">
        <f>Entry!A34</f>
        <v>38</v>
      </c>
      <c r="B33" s="103" t="str">
        <f>Entry!B34</f>
        <v>Toney</v>
      </c>
      <c r="C33" s="295"/>
      <c r="D33" s="293" t="str">
        <f>Entry!D34</f>
        <v>Kawasaki</v>
      </c>
      <c r="E33" s="201" t="str">
        <f>'Day 8'!E34</f>
        <v>III</v>
      </c>
      <c r="F33" s="321">
        <f>'Day 1'!AQ40</f>
        <v>62</v>
      </c>
      <c r="G33" s="321">
        <f>'Day 2'!AB36</f>
        <v>19</v>
      </c>
      <c r="H33" s="321">
        <f>'Day 3'!AB36</f>
        <v>113</v>
      </c>
      <c r="I33" s="321">
        <f>'Day 4'!R36</f>
        <v>-33</v>
      </c>
      <c r="J33" s="321">
        <f>'Day 5'!R35</f>
        <v>58</v>
      </c>
      <c r="K33" s="321">
        <f>'Day 6'!X35</f>
        <v>137</v>
      </c>
      <c r="L33" s="321">
        <f>'Day 7 Totals'!L33</f>
        <v>79</v>
      </c>
      <c r="M33" s="321">
        <f>'Day 8'!R34</f>
        <v>19</v>
      </c>
      <c r="N33" s="321">
        <f>'Day 9'!S34</f>
        <v>19</v>
      </c>
      <c r="O33" s="199">
        <f t="shared" si="2"/>
        <v>473</v>
      </c>
      <c r="P33" s="106">
        <f t="shared" si="1"/>
        <v>13</v>
      </c>
      <c r="Q33" s="198">
        <f>'Class scores'!G34</f>
        <v>1</v>
      </c>
      <c r="AO33" s="4"/>
      <c r="AP33" s="4"/>
    </row>
    <row r="34" spans="1:42" ht="18.75">
      <c r="A34" s="99">
        <f>Entry!A36</f>
        <v>41</v>
      </c>
      <c r="B34" s="103" t="str">
        <f>Entry!B36</f>
        <v>Van Wyck</v>
      </c>
      <c r="C34" s="295"/>
      <c r="D34" s="293" t="str">
        <f>Entry!D36</f>
        <v>Kawasaki</v>
      </c>
      <c r="E34" s="201" t="str">
        <f>'Day 8'!E35</f>
        <v>III</v>
      </c>
      <c r="F34" s="321">
        <f>'Day 1'!AQ42</f>
        <v>95</v>
      </c>
      <c r="G34" s="321">
        <f>'Day 2'!AB38</f>
        <v>28</v>
      </c>
      <c r="H34" s="321">
        <f>'Day 3'!AB38</f>
        <v>10</v>
      </c>
      <c r="I34" s="321">
        <f>'Day 4'!R38</f>
        <v>-6</v>
      </c>
      <c r="J34" s="321">
        <f>'Day 5'!R37</f>
        <v>200</v>
      </c>
      <c r="K34" s="321">
        <f>'Day 6'!X37</f>
        <v>100</v>
      </c>
      <c r="L34" s="321">
        <f>'Day 7 Totals'!L35</f>
        <v>81</v>
      </c>
      <c r="M34" s="321">
        <f>'Day 8'!R35</f>
        <v>10</v>
      </c>
      <c r="N34" s="321">
        <f>'Day 9'!S35</f>
        <v>15</v>
      </c>
      <c r="O34" s="199">
        <f t="shared" si="2"/>
        <v>533</v>
      </c>
      <c r="P34" s="106">
        <f t="shared" si="1"/>
        <v>17</v>
      </c>
      <c r="Q34" s="198">
        <f>'Class scores'!G35</f>
        <v>2</v>
      </c>
      <c r="AO34" s="4"/>
      <c r="AP34" s="4"/>
    </row>
    <row r="35" spans="1:42" ht="18.75">
      <c r="A35" s="99">
        <f>Entry!A37</f>
        <v>42</v>
      </c>
      <c r="B35" s="103" t="str">
        <f>Entry!B37</f>
        <v>Beckers</v>
      </c>
      <c r="C35" s="295"/>
      <c r="D35" s="293" t="str">
        <f>Entry!D37</f>
        <v>KTM</v>
      </c>
      <c r="E35" s="201" t="str">
        <f>'Day 8'!E36</f>
        <v>IV SOP</v>
      </c>
      <c r="F35" s="321">
        <f>'Day 1'!AQ43</f>
        <v>340</v>
      </c>
      <c r="G35" s="321">
        <f>'Day 2'!AB39</f>
        <v>77</v>
      </c>
      <c r="H35" s="321">
        <f>'Day 3'!AB39</f>
        <v>194</v>
      </c>
      <c r="I35" s="321">
        <f>'Day 4'!R39</f>
        <v>13</v>
      </c>
      <c r="J35" s="321">
        <v>0</v>
      </c>
      <c r="K35" s="321">
        <f>'Day 6'!X38</f>
        <v>122</v>
      </c>
      <c r="L35" s="321">
        <f>'Day 7 Totals'!L36</f>
        <v>63</v>
      </c>
      <c r="M35" s="321">
        <f>'Day 8'!R36</f>
        <v>27</v>
      </c>
      <c r="N35" s="321">
        <f>'Day 9'!S36</f>
        <v>8</v>
      </c>
      <c r="O35" s="199">
        <f t="shared" si="2"/>
        <v>844</v>
      </c>
      <c r="P35" s="106">
        <f t="shared" si="1"/>
        <v>30</v>
      </c>
      <c r="Q35" s="198">
        <f>'Class scores'!G51</f>
        <v>5</v>
      </c>
      <c r="AO35" s="4"/>
      <c r="AP35" s="4"/>
    </row>
    <row r="36" spans="1:42" ht="18.75">
      <c r="A36" s="99">
        <f>Entry!A38</f>
        <v>43</v>
      </c>
      <c r="B36" s="103" t="str">
        <f>Entry!B38</f>
        <v>Beckers</v>
      </c>
      <c r="C36" s="295"/>
      <c r="D36" s="293" t="str">
        <f>Entry!D38</f>
        <v>KTM</v>
      </c>
      <c r="E36" s="201" t="str">
        <f>'Day 8'!E37</f>
        <v>IV SOP</v>
      </c>
      <c r="F36" s="321">
        <f>'Day 1'!AQ44</f>
        <v>317</v>
      </c>
      <c r="G36" s="321">
        <f>'Day 2'!AB40</f>
        <v>97</v>
      </c>
      <c r="H36" s="321">
        <f>'Day 3'!AB40</f>
        <v>81</v>
      </c>
      <c r="I36" s="321">
        <f>'Day 4'!R40</f>
        <v>34</v>
      </c>
      <c r="J36" s="321">
        <f>'Day 5'!R39</f>
        <v>77</v>
      </c>
      <c r="K36" s="321">
        <f>'Day 6'!X39</f>
        <v>98</v>
      </c>
      <c r="L36" s="321">
        <f>'Day 7 Totals'!L37</f>
        <v>153</v>
      </c>
      <c r="M36" s="321">
        <f>'Day 8'!R37</f>
        <v>64</v>
      </c>
      <c r="N36" s="321">
        <f>'Day 9'!S37</f>
        <v>24</v>
      </c>
      <c r="O36" s="199">
        <f t="shared" si="2"/>
        <v>945</v>
      </c>
      <c r="P36" s="106">
        <f t="shared" si="1"/>
        <v>33</v>
      </c>
      <c r="Q36" s="198">
        <f>'Class scores'!G52</f>
        <v>6</v>
      </c>
      <c r="AO36" s="4"/>
      <c r="AP36" s="4"/>
    </row>
    <row r="37" spans="1:42" ht="18.75">
      <c r="A37" s="99">
        <f>Entry!A39</f>
        <v>44</v>
      </c>
      <c r="B37" s="103" t="str">
        <f>Entry!B39</f>
        <v>Nash</v>
      </c>
      <c r="C37" s="295"/>
      <c r="D37" s="293" t="str">
        <f>Entry!D39</f>
        <v>Suzuki</v>
      </c>
      <c r="E37" s="201" t="str">
        <f>'Day 8'!E38</f>
        <v>IV SOP</v>
      </c>
      <c r="F37" s="321">
        <f>'Day 1'!AQ45</f>
        <v>233</v>
      </c>
      <c r="G37" s="321">
        <f>'Day 2'!AB41</f>
        <v>50</v>
      </c>
      <c r="H37" s="321">
        <f>'Day 3'!AB41</f>
        <v>141</v>
      </c>
      <c r="I37" s="321">
        <f>'Day 4'!R41</f>
        <v>140</v>
      </c>
      <c r="J37" s="321">
        <f>'Day 5'!R40</f>
        <v>81</v>
      </c>
      <c r="K37" s="321">
        <f>'Day 6'!X40</f>
        <v>172</v>
      </c>
      <c r="L37" s="321">
        <f>'Day 7 Totals'!L38</f>
        <v>200</v>
      </c>
      <c r="M37" s="321">
        <f>'Day 8'!R38</f>
        <v>105</v>
      </c>
      <c r="N37" s="321">
        <f>'Day 9'!S38</f>
        <v>16</v>
      </c>
      <c r="O37" s="199">
        <f t="shared" si="2"/>
        <v>1138</v>
      </c>
      <c r="P37" s="106">
        <f t="shared" si="1"/>
        <v>40</v>
      </c>
      <c r="Q37" s="198">
        <f>'Class scores'!G54</f>
        <v>8</v>
      </c>
      <c r="AO37" s="4"/>
      <c r="AP37" s="4"/>
    </row>
    <row r="38" spans="1:42" ht="18.75">
      <c r="A38" s="99">
        <f>Entry!A40</f>
        <v>45</v>
      </c>
      <c r="B38" s="103" t="str">
        <f>Entry!B40</f>
        <v>Nash</v>
      </c>
      <c r="C38" s="295"/>
      <c r="D38" s="293" t="str">
        <f>Entry!D40</f>
        <v>Suzuki</v>
      </c>
      <c r="E38" s="201" t="str">
        <f>'Day 8'!E39</f>
        <v>IV SOP</v>
      </c>
      <c r="F38" s="321">
        <f>'Day 1'!AQ46</f>
        <v>147</v>
      </c>
      <c r="G38" s="321">
        <f>'Day 2'!AB42</f>
        <v>54</v>
      </c>
      <c r="H38" s="321">
        <f>'Day 3'!AB42</f>
        <v>198</v>
      </c>
      <c r="I38" s="321">
        <f>'Day 4'!R42</f>
        <v>8</v>
      </c>
      <c r="J38" s="321">
        <f>'Day 5'!R41</f>
        <v>50</v>
      </c>
      <c r="K38" s="321">
        <f>'Day 6'!X41</f>
        <v>62</v>
      </c>
      <c r="L38" s="321">
        <f>'Day 7 Totals'!L39</f>
        <v>72</v>
      </c>
      <c r="M38" s="321">
        <f>'Day 8'!R39</f>
        <v>136</v>
      </c>
      <c r="N38" s="321">
        <f>'Day 9'!S39</f>
        <v>40</v>
      </c>
      <c r="O38" s="199">
        <f t="shared" si="2"/>
        <v>767</v>
      </c>
      <c r="P38" s="106">
        <f t="shared" si="1"/>
        <v>28</v>
      </c>
      <c r="Q38" s="198">
        <f>'Class scores'!G50</f>
        <v>4</v>
      </c>
      <c r="AO38" s="4"/>
      <c r="AP38" s="4"/>
    </row>
    <row r="39" spans="1:42" ht="18.75">
      <c r="A39" s="99">
        <f>Entry!A41</f>
        <v>46</v>
      </c>
      <c r="B39" s="103" t="str">
        <f>Entry!B41</f>
        <v>Smoljan</v>
      </c>
      <c r="C39" s="295"/>
      <c r="D39" s="293" t="str">
        <f>Entry!D41</f>
        <v>KTM</v>
      </c>
      <c r="E39" s="201" t="str">
        <f>'Day 8'!E40</f>
        <v>IV</v>
      </c>
      <c r="F39" s="321">
        <f>'Day 1'!AQ47</f>
        <v>185</v>
      </c>
      <c r="G39" s="321">
        <f>'Day 2'!AB43</f>
        <v>10</v>
      </c>
      <c r="H39" s="321">
        <f>'Day 3'!AB43</f>
        <v>26</v>
      </c>
      <c r="I39" s="321">
        <f>'Day 4'!R43</f>
        <v>17</v>
      </c>
      <c r="J39" s="321">
        <f>'Day 5'!R42</f>
        <v>54</v>
      </c>
      <c r="K39" s="321">
        <f>'Day 6'!X42</f>
        <v>157</v>
      </c>
      <c r="L39" s="321">
        <f>'Day 7 Totals'!L40</f>
        <v>43</v>
      </c>
      <c r="M39" s="321">
        <f>'Day 8'!R40</f>
        <v>4</v>
      </c>
      <c r="N39" s="321">
        <f>'Day 9'!S40</f>
        <v>8</v>
      </c>
      <c r="O39" s="199">
        <f t="shared" si="2"/>
        <v>504</v>
      </c>
      <c r="P39" s="106">
        <f t="shared" si="1"/>
        <v>14</v>
      </c>
      <c r="Q39" s="198">
        <f>'Class scores'!G43</f>
        <v>2</v>
      </c>
      <c r="AO39" s="4"/>
      <c r="AP39" s="4"/>
    </row>
    <row r="40" spans="1:42" ht="18.75">
      <c r="A40" s="99">
        <f>Entry!A42</f>
        <v>47</v>
      </c>
      <c r="B40" s="103" t="str">
        <f>Entry!B42</f>
        <v>Degarate</v>
      </c>
      <c r="C40" s="295"/>
      <c r="D40" s="293" t="str">
        <f>Entry!D42</f>
        <v>Husqvarna</v>
      </c>
      <c r="E40" s="201" t="str">
        <f>'Day 8'!E41</f>
        <v>III SOP</v>
      </c>
      <c r="F40" s="321">
        <f>'Day 1'!AQ48</f>
        <v>97</v>
      </c>
      <c r="G40" s="321">
        <f>'Day 2'!AB44</f>
        <v>40</v>
      </c>
      <c r="H40" s="321">
        <f>'Day 3'!AB44</f>
        <v>48</v>
      </c>
      <c r="I40" s="321">
        <f>'Day 4'!R44</f>
        <v>106</v>
      </c>
      <c r="J40" s="321">
        <f>'Day 5'!R43</f>
        <v>10</v>
      </c>
      <c r="K40" s="321">
        <f>'Day 6'!X43</f>
        <v>110</v>
      </c>
      <c r="L40" s="321">
        <f>'Day 7 Totals'!L41</f>
        <v>200</v>
      </c>
      <c r="M40" s="321">
        <f>'Day 8'!R41</f>
        <v>40</v>
      </c>
      <c r="N40" s="321">
        <f>'Day 9'!S41</f>
        <v>110</v>
      </c>
      <c r="O40" s="199">
        <f t="shared" si="2"/>
        <v>761</v>
      </c>
      <c r="P40" s="106">
        <f t="shared" si="1"/>
        <v>27</v>
      </c>
      <c r="Q40" s="198">
        <f>'Class scores'!G38</f>
        <v>1</v>
      </c>
      <c r="AO40" s="4"/>
      <c r="AP40" s="4"/>
    </row>
    <row r="41" spans="1:42" ht="18.75">
      <c r="A41" s="99">
        <f>Entry!A43</f>
        <v>48</v>
      </c>
      <c r="B41" s="103" t="str">
        <f>Entry!B43</f>
        <v>Reese</v>
      </c>
      <c r="C41" s="295"/>
      <c r="D41" s="293" t="str">
        <f>Entry!D43</f>
        <v>BMW</v>
      </c>
      <c r="E41" s="201" t="str">
        <f>'Day 8'!E42</f>
        <v>IV SOP</v>
      </c>
      <c r="F41" s="321">
        <f>'Day 1'!AQ49</f>
        <v>340</v>
      </c>
      <c r="G41" s="321">
        <f>'Day 2'!AB45</f>
        <v>195</v>
      </c>
      <c r="H41" s="321">
        <f>'Day 3'!AB45</f>
        <v>15</v>
      </c>
      <c r="I41" s="321">
        <f>'Day 4'!R45</f>
        <v>140</v>
      </c>
      <c r="J41" s="321">
        <f>'Day 5'!R44</f>
        <v>40</v>
      </c>
      <c r="K41" s="321">
        <f>'Day 6'!X44</f>
        <v>173</v>
      </c>
      <c r="L41" s="321">
        <f>'Day 7 Totals'!L42</f>
        <v>200</v>
      </c>
      <c r="M41" s="321">
        <f>'Day 8'!R42</f>
        <v>15</v>
      </c>
      <c r="N41" s="321">
        <f>'Day 9'!S42</f>
        <v>100</v>
      </c>
      <c r="O41" s="199">
        <f t="shared" si="2"/>
        <v>1218</v>
      </c>
      <c r="P41" s="106">
        <f t="shared" si="1"/>
        <v>41</v>
      </c>
      <c r="Q41" s="198">
        <f>'Class scores'!G55</f>
        <v>9</v>
      </c>
      <c r="AO41" s="4"/>
      <c r="AP41" s="4"/>
    </row>
    <row r="42" spans="1:42" ht="18.75">
      <c r="A42" s="99">
        <f>Entry!A44</f>
        <v>49</v>
      </c>
      <c r="B42" s="103" t="str">
        <f>Entry!B44</f>
        <v>Esen</v>
      </c>
      <c r="C42" s="295"/>
      <c r="D42" s="293" t="str">
        <f>Entry!D44</f>
        <v>Triumph</v>
      </c>
      <c r="E42" s="201" t="str">
        <f>'Day 8'!E43</f>
        <v>IV SOP</v>
      </c>
      <c r="F42" s="321">
        <f>'Day 1'!AQ50</f>
        <v>214</v>
      </c>
      <c r="G42" s="321">
        <f>'Day 2'!AB46</f>
        <v>137</v>
      </c>
      <c r="H42" s="321">
        <f>'Day 3'!AB46</f>
        <v>153</v>
      </c>
      <c r="I42" s="321">
        <f>'Day 4'!R46</f>
        <v>26</v>
      </c>
      <c r="J42" s="321">
        <f>'Day 5'!R45</f>
        <v>15</v>
      </c>
      <c r="K42" s="321">
        <f>'Day 6'!X45</f>
        <v>132</v>
      </c>
      <c r="L42" s="321">
        <f>'Day 7 Totals'!L43</f>
        <v>116</v>
      </c>
      <c r="M42" s="321">
        <f>'Day 8'!R43</f>
        <v>75</v>
      </c>
      <c r="N42" s="321">
        <f>'Day 9'!S43</f>
        <v>140</v>
      </c>
      <c r="O42" s="199">
        <f t="shared" si="2"/>
        <v>1008</v>
      </c>
      <c r="P42" s="106">
        <f t="shared" si="1"/>
        <v>36</v>
      </c>
      <c r="Q42" s="198">
        <f>'Class scores'!G53</f>
        <v>7</v>
      </c>
      <c r="AO42" s="4"/>
      <c r="AP42" s="4"/>
    </row>
    <row r="43" spans="1:42" ht="18.75">
      <c r="A43" s="99">
        <f>Entry!A49</f>
        <v>54</v>
      </c>
      <c r="B43" s="103" t="str">
        <f>Entry!B49</f>
        <v>Walkker</v>
      </c>
      <c r="C43" s="295"/>
      <c r="D43" s="293" t="str">
        <f>Entry!D45</f>
        <v>BMW</v>
      </c>
      <c r="E43" s="201" t="str">
        <f>'Day 8'!E44</f>
        <v>IV</v>
      </c>
      <c r="F43" s="321">
        <f>'Day 1'!AQ55</f>
        <v>263</v>
      </c>
      <c r="G43" s="321">
        <f>'Day 2'!AB51</f>
        <v>65</v>
      </c>
      <c r="H43" s="321">
        <f>'Day 3'!AB51</f>
        <v>68</v>
      </c>
      <c r="I43" s="321">
        <f>'Day 4'!R51</f>
        <v>23</v>
      </c>
      <c r="J43" s="321">
        <f>'Day 5'!R51</f>
        <v>65</v>
      </c>
      <c r="K43" s="321">
        <f>'Day 6'!X50</f>
        <v>81</v>
      </c>
      <c r="L43" s="321">
        <f>'Day 7 Totals'!L44</f>
        <v>20</v>
      </c>
      <c r="M43" s="321">
        <f>'Day 8'!R44</f>
        <v>17</v>
      </c>
      <c r="N43" s="321">
        <f>'Day 9'!S44</f>
        <v>140</v>
      </c>
      <c r="O43" s="199">
        <f t="shared" si="2"/>
        <v>742</v>
      </c>
      <c r="P43" s="106">
        <f t="shared" si="1"/>
        <v>26</v>
      </c>
      <c r="Q43" s="198">
        <f>'Class scores'!G45</f>
        <v>4</v>
      </c>
      <c r="AO43" s="4"/>
      <c r="AP43" s="4"/>
    </row>
    <row r="44" spans="1:42" ht="18.75">
      <c r="A44" s="99">
        <f>Entry!A50</f>
        <v>55</v>
      </c>
      <c r="B44" s="103" t="str">
        <f>Entry!B50</f>
        <v>Martynov</v>
      </c>
      <c r="C44" s="295"/>
      <c r="D44" s="293" t="str">
        <f>Entry!D46</f>
        <v>Honda</v>
      </c>
      <c r="E44" s="201" t="str">
        <f>'Day 8'!E45</f>
        <v>III SOP</v>
      </c>
      <c r="F44" s="321">
        <f>'Day 1'!AQ56</f>
        <v>182</v>
      </c>
      <c r="G44" s="321">
        <f>'Day 2'!AB52</f>
        <v>33</v>
      </c>
      <c r="H44" s="321">
        <f>'Day 3'!AB52</f>
        <v>54</v>
      </c>
      <c r="I44" s="321">
        <f>'Day 4'!R52</f>
        <v>32</v>
      </c>
      <c r="J44" s="321">
        <f>'Day 5'!R51</f>
        <v>65</v>
      </c>
      <c r="K44" s="321">
        <f>'Day 6'!X51</f>
        <v>39</v>
      </c>
      <c r="L44" s="321">
        <f>'Day 7 Totals'!L45</f>
        <v>77</v>
      </c>
      <c r="M44" s="321">
        <f>'Day 8'!R45</f>
        <v>16</v>
      </c>
      <c r="N44" s="321">
        <f>'Day 9'!S45</f>
        <v>28</v>
      </c>
      <c r="O44" s="199">
        <f t="shared" si="2"/>
        <v>526</v>
      </c>
      <c r="P44" s="106">
        <f t="shared" si="1"/>
        <v>15</v>
      </c>
      <c r="Q44" s="198">
        <f>'Class scores'!G39</f>
        <v>2</v>
      </c>
      <c r="AO44" s="4"/>
      <c r="AP44" s="4"/>
    </row>
    <row r="45" spans="1:42" ht="18.75">
      <c r="A45" s="99">
        <f>Entry!A51</f>
        <v>56</v>
      </c>
      <c r="B45" s="103" t="str">
        <f>Entry!B51</f>
        <v>Mackey</v>
      </c>
      <c r="C45" s="295"/>
      <c r="D45" s="293" t="s">
        <v>233</v>
      </c>
      <c r="E45" s="201" t="str">
        <f>'Day 8'!E46</f>
        <v>III SOP</v>
      </c>
      <c r="F45" s="321">
        <f>'Day 1'!AQ57</f>
        <v>191</v>
      </c>
      <c r="G45" s="321">
        <f>'Day 2'!AB53</f>
        <v>19</v>
      </c>
      <c r="H45" s="321">
        <f>'Day 3'!AB53</f>
        <v>83</v>
      </c>
      <c r="I45" s="321">
        <f>'Day 4'!R53</f>
        <v>24</v>
      </c>
      <c r="J45" s="321">
        <f>'Day 5'!R52</f>
        <v>33</v>
      </c>
      <c r="K45" s="321">
        <f>'Day 6'!X52</f>
        <v>134</v>
      </c>
      <c r="L45" s="321">
        <f>'Day 7 Totals'!L46</f>
        <v>200</v>
      </c>
      <c r="M45" s="321">
        <f>'Day 8'!R46</f>
        <v>38</v>
      </c>
      <c r="N45" s="321">
        <f>'Day 9'!S46</f>
        <v>3</v>
      </c>
      <c r="O45" s="199">
        <f t="shared" si="2"/>
        <v>725</v>
      </c>
      <c r="P45" s="106">
        <f t="shared" si="1"/>
        <v>24</v>
      </c>
      <c r="Q45" s="198">
        <f>'Class scores'!G40</f>
        <v>3</v>
      </c>
      <c r="AO45" s="4"/>
      <c r="AP45" s="4"/>
    </row>
    <row r="46" spans="16:17" ht="18">
      <c r="P46" s="9"/>
      <c r="Q46" s="9"/>
    </row>
    <row r="47" spans="1:42" ht="18.75" customHeight="1">
      <c r="A47" s="99">
        <f>Entry!A16</f>
        <v>15</v>
      </c>
      <c r="B47" s="103" t="str">
        <f>Entry!B16</f>
        <v>Higgs</v>
      </c>
      <c r="C47" s="295" t="str">
        <f>Entry!C16</f>
        <v>Pettersson</v>
      </c>
      <c r="D47" s="296" t="s">
        <v>226</v>
      </c>
      <c r="E47" s="271" t="str">
        <f>'Day 8'!E48</f>
        <v>TOURING</v>
      </c>
      <c r="F47" s="240"/>
      <c r="G47" s="240"/>
      <c r="H47" s="240"/>
      <c r="I47" s="240"/>
      <c r="J47" s="240"/>
      <c r="K47" s="432"/>
      <c r="L47" s="432"/>
      <c r="M47" s="432"/>
      <c r="N47" s="432"/>
      <c r="O47" s="432"/>
      <c r="P47" s="432"/>
      <c r="Q47" s="240"/>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8.75">
      <c r="A48" s="99">
        <f>Entry!A35</f>
        <v>40</v>
      </c>
      <c r="B48" s="103" t="str">
        <f>Entry!B35</f>
        <v>Guthrie</v>
      </c>
      <c r="C48" s="295"/>
      <c r="D48" s="295" t="s">
        <v>236</v>
      </c>
      <c r="E48" s="271" t="str">
        <f>'Day 8'!E49</f>
        <v>TOURING</v>
      </c>
      <c r="F48" s="240"/>
      <c r="G48" s="240"/>
      <c r="H48" s="240"/>
      <c r="I48" s="240"/>
      <c r="J48" s="240"/>
      <c r="K48" s="240"/>
      <c r="L48" s="240"/>
      <c r="M48" s="240"/>
      <c r="N48" s="240"/>
      <c r="O48" s="236"/>
      <c r="P48" s="102"/>
      <c r="Q48" s="102"/>
      <c r="AO48" s="4"/>
      <c r="AP48" s="4"/>
    </row>
    <row r="49" spans="1:42" ht="18.75">
      <c r="A49" s="99">
        <f>Entry!A45</f>
        <v>50</v>
      </c>
      <c r="B49" s="103" t="str">
        <f>Entry!B45</f>
        <v>Anderson</v>
      </c>
      <c r="C49" s="295"/>
      <c r="D49" s="295" t="s">
        <v>37</v>
      </c>
      <c r="E49" s="271" t="str">
        <f>'Day 8'!E50</f>
        <v>TOURING</v>
      </c>
      <c r="F49" s="240"/>
      <c r="G49" s="240"/>
      <c r="H49" s="240"/>
      <c r="I49" s="240"/>
      <c r="J49" s="240"/>
      <c r="K49" s="240"/>
      <c r="L49" s="240"/>
      <c r="M49" s="240"/>
      <c r="N49" s="240"/>
      <c r="O49" s="236"/>
      <c r="P49" s="102"/>
      <c r="Q49" s="102"/>
      <c r="AO49" s="4"/>
      <c r="AP49" s="4"/>
    </row>
    <row r="50" spans="1:42" ht="18.75">
      <c r="A50" s="99">
        <f>Entry!A46</f>
        <v>51</v>
      </c>
      <c r="B50" s="103" t="str">
        <f>Entry!B46</f>
        <v>Johnson</v>
      </c>
      <c r="C50" s="295"/>
      <c r="D50" s="295" t="s">
        <v>237</v>
      </c>
      <c r="E50" s="271" t="str">
        <f>'Day 8'!E51</f>
        <v>TOURING</v>
      </c>
      <c r="F50" s="240"/>
      <c r="G50" s="240"/>
      <c r="H50" s="240"/>
      <c r="I50" s="240"/>
      <c r="J50" s="240"/>
      <c r="K50" s="240"/>
      <c r="L50" s="240"/>
      <c r="M50" s="240"/>
      <c r="N50" s="240"/>
      <c r="O50" s="236"/>
      <c r="P50" s="102"/>
      <c r="Q50" s="102"/>
      <c r="AO50" s="4"/>
      <c r="AP50" s="4"/>
    </row>
    <row r="51" spans="1:42" ht="18.75">
      <c r="A51" s="99">
        <f>Entry!A47</f>
        <v>52</v>
      </c>
      <c r="B51" s="103" t="str">
        <f>Entry!B47</f>
        <v>Tynes</v>
      </c>
      <c r="C51" s="295"/>
      <c r="D51" s="295" t="s">
        <v>238</v>
      </c>
      <c r="E51" s="271" t="str">
        <f>'Day 8'!E52</f>
        <v>TOURING</v>
      </c>
      <c r="F51" s="240"/>
      <c r="G51" s="240"/>
      <c r="H51" s="240"/>
      <c r="I51" s="240"/>
      <c r="J51" s="240"/>
      <c r="K51" s="240"/>
      <c r="L51" s="240"/>
      <c r="M51" s="240"/>
      <c r="N51" s="240"/>
      <c r="O51" s="236"/>
      <c r="P51" s="102"/>
      <c r="Q51" s="102"/>
      <c r="AO51" s="4"/>
      <c r="AP51" s="4"/>
    </row>
    <row r="52" spans="1:42" ht="18.75">
      <c r="A52" s="99">
        <f>Entry!A48</f>
        <v>53</v>
      </c>
      <c r="B52" s="103" t="str">
        <f>Entry!B48</f>
        <v>Sailor</v>
      </c>
      <c r="C52" s="295"/>
      <c r="D52" s="295" t="s">
        <v>238</v>
      </c>
      <c r="E52" s="271" t="str">
        <f>'Day 8'!E53</f>
        <v>TOURING</v>
      </c>
      <c r="F52" s="240"/>
      <c r="G52" s="240"/>
      <c r="H52" s="240"/>
      <c r="I52" s="240"/>
      <c r="J52" s="240"/>
      <c r="K52" s="240"/>
      <c r="L52" s="240"/>
      <c r="M52" s="240"/>
      <c r="N52" s="240"/>
      <c r="O52" s="236"/>
      <c r="P52" s="102"/>
      <c r="Q52" s="102"/>
      <c r="AO52" s="4"/>
      <c r="AP52" s="4"/>
    </row>
    <row r="53" spans="1:17" ht="18">
      <c r="A53" s="99">
        <f>Entry!A53</f>
        <v>58</v>
      </c>
      <c r="B53" s="103" t="str">
        <f>Entry!B53</f>
        <v>Thompson</v>
      </c>
      <c r="C53" s="295"/>
      <c r="D53" s="295" t="s">
        <v>232</v>
      </c>
      <c r="E53" s="271" t="str">
        <f>'Day 8'!E54</f>
        <v>TOURING</v>
      </c>
      <c r="F53" s="240"/>
      <c r="G53" s="240"/>
      <c r="H53" s="240"/>
      <c r="I53" s="240"/>
      <c r="J53" s="240"/>
      <c r="K53" s="240"/>
      <c r="L53" s="240"/>
      <c r="M53" s="240"/>
      <c r="N53" s="240"/>
      <c r="O53" s="240"/>
      <c r="P53" s="240"/>
      <c r="Q53" s="240"/>
    </row>
    <row r="54" spans="1:42" ht="18.75" customHeight="1">
      <c r="A54" s="238"/>
      <c r="B54" s="193"/>
      <c r="C54" s="193"/>
      <c r="D54" s="193"/>
      <c r="E54" s="239"/>
      <c r="F54" s="240"/>
      <c r="G54" s="240"/>
      <c r="H54" s="240"/>
      <c r="I54" s="240"/>
      <c r="J54" s="240"/>
      <c r="K54" s="240"/>
      <c r="L54" s="240"/>
      <c r="M54" s="240"/>
      <c r="N54" s="240"/>
      <c r="O54" s="240"/>
      <c r="P54" s="240"/>
      <c r="Q54" s="240"/>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s="113" customFormat="1" ht="15">
      <c r="A55" s="112"/>
      <c r="B55" s="241"/>
      <c r="C55" s="241"/>
      <c r="D55" s="241"/>
      <c r="E55" s="241"/>
      <c r="F55" s="241"/>
      <c r="G55" s="241"/>
      <c r="H55" s="241"/>
      <c r="I55" s="241"/>
      <c r="J55" s="241"/>
      <c r="K55" s="241"/>
      <c r="L55" s="241"/>
      <c r="M55" s="241"/>
      <c r="N55" s="241"/>
      <c r="O55" s="241"/>
      <c r="P55" s="241"/>
      <c r="Q55" s="241"/>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row>
    <row r="56" spans="2:17" ht="15">
      <c r="B56" s="12"/>
      <c r="C56" s="12"/>
      <c r="D56" s="12"/>
      <c r="E56" s="272"/>
      <c r="F56" s="12"/>
      <c r="G56" s="12"/>
      <c r="H56" s="12"/>
      <c r="I56" s="12"/>
      <c r="J56" s="12"/>
      <c r="K56" s="12"/>
      <c r="L56" s="12"/>
      <c r="M56" s="12"/>
      <c r="N56" s="12"/>
      <c r="O56" s="12"/>
      <c r="P56" s="12"/>
      <c r="Q56" s="12"/>
    </row>
  </sheetData>
  <sheetProtection/>
  <mergeCells count="1">
    <mergeCell ref="K47:P47"/>
  </mergeCells>
  <printOptions horizontalCentered="1"/>
  <pageMargins left="0.5" right="0.5" top="1" bottom="1" header="0.5" footer="0.5"/>
  <pageSetup fitToHeight="2" fitToWidth="1" horizontalDpi="600" verticalDpi="600" orientation="landscape" scale="61" r:id="rId1"/>
  <headerFooter>
    <oddHeader>&amp;C&amp;"Arial,Bold"&amp;14 2018 ALCAN 5000 - EVENT TOTALS
By Car number</oddHeader>
    <oddFooter>&amp;R&amp;Z&amp;F&amp;A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G60"/>
  <sheetViews>
    <sheetView zoomScalePageLayoutView="0" workbookViewId="0" topLeftCell="A1">
      <selection activeCell="M14" sqref="M14"/>
    </sheetView>
  </sheetViews>
  <sheetFormatPr defaultColWidth="9.140625" defaultRowHeight="12.75" outlineLevelCol="1"/>
  <cols>
    <col min="1" max="1" width="5.7109375" style="3" customWidth="1"/>
    <col min="2" max="2" width="12.140625" style="3" bestFit="1" customWidth="1"/>
    <col min="3" max="3" width="20.7109375" style="3" bestFit="1" customWidth="1" outlineLevel="1"/>
    <col min="4" max="4" width="19.57421875" style="3" customWidth="1"/>
    <col min="5" max="5" width="16.7109375" style="3" customWidth="1"/>
    <col min="6" max="6" width="11.421875" style="3" bestFit="1" customWidth="1"/>
    <col min="7" max="7" width="10.421875" style="3" customWidth="1"/>
    <col min="8" max="8" width="10.421875" style="56" customWidth="1"/>
    <col min="9" max="9" width="39.421875" style="3" hidden="1" customWidth="1"/>
    <col min="10" max="10" width="4.7109375" style="3" bestFit="1" customWidth="1"/>
    <col min="11" max="11" width="3.8515625" style="3" bestFit="1" customWidth="1"/>
    <col min="12" max="12" width="4.7109375" style="3" customWidth="1"/>
    <col min="13" max="13" width="3.8515625" style="3" bestFit="1" customWidth="1"/>
    <col min="14" max="14" width="4.7109375" style="3" customWidth="1"/>
    <col min="15" max="15" width="5.7109375" style="3" bestFit="1" customWidth="1"/>
    <col min="16" max="16" width="4.7109375" style="3" customWidth="1"/>
    <col min="17" max="17" width="3.8515625" style="3" bestFit="1" customWidth="1"/>
    <col min="18" max="18" width="4.7109375" style="3" customWidth="1"/>
    <col min="19" max="19" width="3.8515625" style="3" bestFit="1" customWidth="1"/>
    <col min="20" max="20" width="4.7109375" style="3" customWidth="1"/>
    <col min="21" max="21" width="3.8515625" style="3" bestFit="1" customWidth="1"/>
    <col min="22" max="22" width="4.7109375" style="3" customWidth="1"/>
    <col min="23" max="23" width="6.140625" style="3" customWidth="1"/>
    <col min="24" max="24" width="4.7109375" style="3" bestFit="1" customWidth="1"/>
    <col min="25" max="25" width="5.57421875" style="3" customWidth="1"/>
    <col min="26" max="26" width="4.7109375" style="3" bestFit="1" customWidth="1"/>
    <col min="27" max="27" width="4.8515625" style="3" customWidth="1"/>
    <col min="28" max="28" width="4.7109375" style="3" customWidth="1"/>
    <col min="29" max="29" width="3.8515625" style="3" bestFit="1" customWidth="1"/>
    <col min="30" max="30" width="4.7109375" style="3" customWidth="1"/>
    <col min="31" max="31" width="3.8515625" style="3" bestFit="1" customWidth="1"/>
    <col min="32" max="32" width="4.7109375" style="3" bestFit="1" customWidth="1"/>
    <col min="33" max="33" width="8.7109375" style="3" bestFit="1" customWidth="1"/>
    <col min="34" max="34" width="10.7109375" style="4" bestFit="1" customWidth="1"/>
    <col min="35" max="35" width="10.8515625" style="4" bestFit="1" customWidth="1"/>
    <col min="36" max="37" width="5.140625" style="4" customWidth="1"/>
    <col min="38" max="16384" width="9.140625" style="4" customWidth="1"/>
  </cols>
  <sheetData>
    <row r="1" spans="1:33" ht="18.75">
      <c r="A1" s="361"/>
      <c r="B1" s="396"/>
      <c r="C1" s="363"/>
      <c r="D1" s="363"/>
      <c r="E1" s="396"/>
      <c r="F1" s="397" t="s">
        <v>1</v>
      </c>
      <c r="G1" s="433" t="s">
        <v>60</v>
      </c>
      <c r="H1" s="434"/>
      <c r="I1" s="163" t="s">
        <v>62</v>
      </c>
      <c r="J1" s="4"/>
      <c r="K1" s="4"/>
      <c r="L1" s="4"/>
      <c r="M1" s="4"/>
      <c r="N1" s="4"/>
      <c r="O1" s="4"/>
      <c r="P1" s="4"/>
      <c r="Q1" s="4"/>
      <c r="R1" s="4"/>
      <c r="S1" s="4"/>
      <c r="T1" s="4"/>
      <c r="U1" s="4"/>
      <c r="V1" s="4"/>
      <c r="W1" s="4"/>
      <c r="X1" s="4"/>
      <c r="Y1" s="4"/>
      <c r="Z1" s="4"/>
      <c r="AA1" s="4"/>
      <c r="AB1" s="4"/>
      <c r="AC1" s="4"/>
      <c r="AD1" s="4"/>
      <c r="AE1" s="4"/>
      <c r="AF1" s="4"/>
      <c r="AG1" s="4"/>
    </row>
    <row r="2" spans="1:33" ht="19.5" thickBot="1">
      <c r="A2" s="398" t="s">
        <v>9</v>
      </c>
      <c r="B2" s="352" t="s">
        <v>23</v>
      </c>
      <c r="C2" s="353" t="s">
        <v>285</v>
      </c>
      <c r="D2" s="353" t="s">
        <v>6</v>
      </c>
      <c r="E2" s="352" t="s">
        <v>7</v>
      </c>
      <c r="F2" s="350"/>
      <c r="G2" s="351" t="s">
        <v>61</v>
      </c>
      <c r="H2" s="354" t="s">
        <v>7</v>
      </c>
      <c r="I2" s="154"/>
      <c r="J2" s="4"/>
      <c r="K2" s="4"/>
      <c r="L2" s="4"/>
      <c r="M2" s="4"/>
      <c r="N2" s="4"/>
      <c r="O2" s="4"/>
      <c r="P2" s="4"/>
      <c r="Q2" s="4"/>
      <c r="R2" s="4"/>
      <c r="S2" s="4"/>
      <c r="T2" s="4"/>
      <c r="U2" s="4"/>
      <c r="V2" s="4"/>
      <c r="W2" s="4"/>
      <c r="X2" s="4"/>
      <c r="Y2" s="4"/>
      <c r="Z2" s="4"/>
      <c r="AA2" s="4"/>
      <c r="AB2" s="4"/>
      <c r="AC2" s="4"/>
      <c r="AD2" s="4"/>
      <c r="AE2" s="4"/>
      <c r="AF2" s="4"/>
      <c r="AG2" s="4"/>
    </row>
    <row r="3" spans="1:33" ht="20.25" customHeight="1" thickTop="1">
      <c r="A3" s="299">
        <f>Entry!A3</f>
        <v>2</v>
      </c>
      <c r="B3" s="237" t="str">
        <f>Entry!B3</f>
        <v>McKinnon</v>
      </c>
      <c r="C3" s="237" t="str">
        <f>Entry!C3</f>
        <v>Putnam/Schneider</v>
      </c>
      <c r="D3" s="155" t="str">
        <f>Entry!D3</f>
        <v>Ford</v>
      </c>
      <c r="E3" s="155" t="str">
        <f>'Day 9'!E4</f>
        <v>II</v>
      </c>
      <c r="F3" s="260">
        <f>'Day 9 Totals'!O3</f>
        <v>53</v>
      </c>
      <c r="G3" s="159">
        <f>'Day 9 Totals'!P3</f>
        <v>1</v>
      </c>
      <c r="H3" s="160">
        <f>'Class scores'!G10</f>
        <v>1</v>
      </c>
      <c r="I3" s="156"/>
      <c r="AF3" s="4"/>
      <c r="AG3" s="4"/>
    </row>
    <row r="4" spans="1:9" s="3" customFormat="1" ht="20.25" customHeight="1">
      <c r="A4" s="299">
        <f>Entry!A4</f>
        <v>3</v>
      </c>
      <c r="B4" s="237" t="str">
        <f>Entry!B4</f>
        <v>Adams</v>
      </c>
      <c r="C4" s="237" t="str">
        <f>Entry!C4</f>
        <v>Bonaime</v>
      </c>
      <c r="D4" s="155" t="str">
        <f>Entry!D4</f>
        <v>Subaru</v>
      </c>
      <c r="E4" s="155" t="str">
        <f>'Day 9'!E5</f>
        <v>I SOP</v>
      </c>
      <c r="F4" s="260">
        <f>'Day 9 Totals'!O4</f>
        <v>657</v>
      </c>
      <c r="G4" s="159">
        <f>'Day 9 Totals'!P4</f>
        <v>21</v>
      </c>
      <c r="H4" s="161">
        <f>'Class scores'!G6</f>
        <v>1</v>
      </c>
      <c r="I4" s="157"/>
    </row>
    <row r="5" spans="1:33" ht="20.25" customHeight="1">
      <c r="A5" s="299">
        <f>Entry!A5</f>
        <v>4</v>
      </c>
      <c r="B5" s="237" t="str">
        <f>Entry!B5</f>
        <v>Wade</v>
      </c>
      <c r="C5" s="237" t="str">
        <f>Entry!C5</f>
        <v>Moghaddam</v>
      </c>
      <c r="D5" s="155" t="str">
        <f>Entry!D5</f>
        <v>Jeep</v>
      </c>
      <c r="E5" s="155" t="str">
        <f>'Day 9'!E6</f>
        <v>II SOP</v>
      </c>
      <c r="F5" s="260">
        <f>'Day 9 Totals'!O5</f>
        <v>733</v>
      </c>
      <c r="G5" s="159">
        <f>'Day 9 Totals'!P5</f>
        <v>25</v>
      </c>
      <c r="H5" s="161">
        <f>'Class scores'!G19</f>
        <v>8</v>
      </c>
      <c r="I5" s="157"/>
      <c r="J5" s="4"/>
      <c r="K5" s="4"/>
      <c r="L5" s="4"/>
      <c r="M5" s="4"/>
      <c r="N5" s="4"/>
      <c r="O5" s="4"/>
      <c r="P5" s="4"/>
      <c r="Q5" s="4"/>
      <c r="R5" s="4"/>
      <c r="S5" s="4"/>
      <c r="T5" s="4"/>
      <c r="U5" s="4"/>
      <c r="V5" s="4"/>
      <c r="W5" s="4"/>
      <c r="X5" s="4"/>
      <c r="Y5" s="4"/>
      <c r="Z5" s="4"/>
      <c r="AA5" s="4"/>
      <c r="AB5" s="4"/>
      <c r="AC5" s="4"/>
      <c r="AD5" s="4"/>
      <c r="AE5" s="4"/>
      <c r="AF5" s="4"/>
      <c r="AG5" s="4"/>
    </row>
    <row r="6" spans="1:33" ht="20.25" customHeight="1">
      <c r="A6" s="299">
        <f>Entry!A6</f>
        <v>5</v>
      </c>
      <c r="B6" s="237" t="str">
        <f>Entry!B6</f>
        <v>Cole</v>
      </c>
      <c r="C6" s="237" t="str">
        <f>Entry!C6</f>
        <v>Corbett</v>
      </c>
      <c r="D6" s="155" t="str">
        <f>Entry!D6</f>
        <v>Jeep</v>
      </c>
      <c r="E6" s="155" t="str">
        <f>'Day 9'!E7</f>
        <v>II SOP</v>
      </c>
      <c r="F6" s="260">
        <f>'Day 9 Totals'!O6</f>
        <v>424</v>
      </c>
      <c r="G6" s="159">
        <f>'Day 9 Totals'!P6</f>
        <v>11</v>
      </c>
      <c r="H6" s="161">
        <f>'Class scores'!G15</f>
        <v>4</v>
      </c>
      <c r="I6" s="157"/>
      <c r="J6" s="4"/>
      <c r="K6" s="4"/>
      <c r="L6" s="4"/>
      <c r="M6" s="4"/>
      <c r="N6" s="4"/>
      <c r="O6" s="4"/>
      <c r="P6" s="4"/>
      <c r="Q6" s="4"/>
      <c r="R6" s="4"/>
      <c r="S6" s="4"/>
      <c r="T6" s="4"/>
      <c r="U6" s="4"/>
      <c r="V6" s="4"/>
      <c r="W6" s="4"/>
      <c r="X6" s="4"/>
      <c r="Y6" s="4"/>
      <c r="Z6" s="4"/>
      <c r="AA6" s="4"/>
      <c r="AB6" s="4"/>
      <c r="AC6" s="4"/>
      <c r="AD6" s="4"/>
      <c r="AE6" s="4"/>
      <c r="AF6" s="4"/>
      <c r="AG6" s="4"/>
    </row>
    <row r="7" spans="1:33" ht="20.25" customHeight="1">
      <c r="A7" s="299">
        <f>Entry!A7</f>
        <v>6</v>
      </c>
      <c r="B7" s="237" t="str">
        <f>Entry!B7</f>
        <v>Blackie</v>
      </c>
      <c r="C7" s="237" t="str">
        <f>Entry!C7</f>
        <v>Blackie</v>
      </c>
      <c r="D7" s="155" t="str">
        <f>Entry!D7</f>
        <v>Jeep</v>
      </c>
      <c r="E7" s="155" t="str">
        <f>'Day 9'!E8</f>
        <v>II SOP</v>
      </c>
      <c r="F7" s="260">
        <f>'Day 9 Totals'!O7</f>
        <v>868</v>
      </c>
      <c r="G7" s="159">
        <f>'Day 9 Totals'!P7</f>
        <v>31</v>
      </c>
      <c r="H7" s="161">
        <f>'Class scores'!G20</f>
        <v>9</v>
      </c>
      <c r="I7" s="157"/>
      <c r="J7" s="4"/>
      <c r="K7" s="4"/>
      <c r="L7" s="4"/>
      <c r="M7" s="4"/>
      <c r="N7" s="4"/>
      <c r="O7" s="4"/>
      <c r="P7" s="4"/>
      <c r="Q7" s="4"/>
      <c r="R7" s="4"/>
      <c r="S7" s="4"/>
      <c r="T7" s="4"/>
      <c r="U7" s="4"/>
      <c r="V7" s="4"/>
      <c r="W7" s="4"/>
      <c r="X7" s="4"/>
      <c r="Y7" s="4"/>
      <c r="Z7" s="4"/>
      <c r="AA7" s="4"/>
      <c r="AB7" s="4"/>
      <c r="AC7" s="4"/>
      <c r="AD7" s="4"/>
      <c r="AE7" s="4"/>
      <c r="AF7" s="4"/>
      <c r="AG7" s="4"/>
    </row>
    <row r="8" spans="1:33" ht="20.25" customHeight="1">
      <c r="A8" s="299">
        <f>Entry!A8</f>
        <v>7</v>
      </c>
      <c r="B8" s="237" t="str">
        <f>Entry!B8</f>
        <v>Hines</v>
      </c>
      <c r="C8" s="237" t="str">
        <f>Entry!C8</f>
        <v>Zimmerman</v>
      </c>
      <c r="D8" s="155" t="str">
        <f>Entry!D8</f>
        <v>Subaru</v>
      </c>
      <c r="E8" s="155" t="str">
        <f>'Day 9'!E9</f>
        <v>I</v>
      </c>
      <c r="F8" s="260">
        <f>'Day 9 Totals'!O8</f>
        <v>461</v>
      </c>
      <c r="G8" s="159">
        <f>'Day 9 Totals'!P8</f>
        <v>12</v>
      </c>
      <c r="H8" s="161">
        <f>'Class scores'!G3</f>
        <v>1</v>
      </c>
      <c r="I8" s="157"/>
      <c r="J8" s="4"/>
      <c r="K8" s="4"/>
      <c r="L8" s="4"/>
      <c r="M8" s="4"/>
      <c r="N8" s="4"/>
      <c r="O8" s="4"/>
      <c r="P8" s="4"/>
      <c r="Q8" s="4"/>
      <c r="R8" s="4"/>
      <c r="S8" s="4"/>
      <c r="T8" s="4"/>
      <c r="U8" s="4"/>
      <c r="V8" s="4"/>
      <c r="W8" s="4"/>
      <c r="X8" s="4"/>
      <c r="Y8" s="4"/>
      <c r="Z8" s="4"/>
      <c r="AA8" s="4"/>
      <c r="AB8" s="4"/>
      <c r="AC8" s="4"/>
      <c r="AD8" s="4"/>
      <c r="AE8" s="4"/>
      <c r="AF8" s="4"/>
      <c r="AG8" s="4"/>
    </row>
    <row r="9" spans="1:33" ht="20.25" customHeight="1">
      <c r="A9" s="299">
        <f>Entry!A9</f>
        <v>8</v>
      </c>
      <c r="B9" s="237" t="str">
        <f>Entry!B9</f>
        <v>Cramer</v>
      </c>
      <c r="C9" s="237" t="str">
        <f>Entry!C9</f>
        <v>Cramer/Handow</v>
      </c>
      <c r="D9" s="155" t="str">
        <f>Entry!D9</f>
        <v>Lancia</v>
      </c>
      <c r="E9" s="155" t="str">
        <f>'Day 9'!E10</f>
        <v>H80</v>
      </c>
      <c r="F9" s="260">
        <f>'Day 9 Totals'!O9</f>
        <v>144</v>
      </c>
      <c r="G9" s="159">
        <f>'Day 9 Totals'!P9</f>
        <v>2</v>
      </c>
      <c r="H9" s="161">
        <f>'Class scores'!G32</f>
        <v>1</v>
      </c>
      <c r="I9" s="157"/>
      <c r="J9" s="4"/>
      <c r="K9" s="4"/>
      <c r="L9" s="4"/>
      <c r="M9" s="4"/>
      <c r="N9" s="4"/>
      <c r="O9" s="4"/>
      <c r="P9" s="4"/>
      <c r="Q9" s="4"/>
      <c r="R9" s="4"/>
      <c r="S9" s="4"/>
      <c r="T9" s="4"/>
      <c r="U9" s="4"/>
      <c r="V9" s="4"/>
      <c r="W9" s="4"/>
      <c r="X9" s="4"/>
      <c r="Y9" s="4"/>
      <c r="Z9" s="4"/>
      <c r="AA9" s="4"/>
      <c r="AB9" s="4"/>
      <c r="AC9" s="4"/>
      <c r="AD9" s="4"/>
      <c r="AE9" s="4"/>
      <c r="AF9" s="4"/>
      <c r="AG9" s="4"/>
    </row>
    <row r="10" spans="1:33" ht="20.25" customHeight="1">
      <c r="A10" s="299">
        <f>Entry!A10</f>
        <v>9</v>
      </c>
      <c r="B10" s="237" t="str">
        <f>Entry!B10</f>
        <v>Riddell</v>
      </c>
      <c r="C10" s="237" t="str">
        <f>Entry!C10</f>
        <v>Riddell</v>
      </c>
      <c r="D10" s="155" t="str">
        <f>Entry!D10</f>
        <v>Triumph</v>
      </c>
      <c r="E10" s="155" t="str">
        <f>'Day 9'!E11</f>
        <v>H70</v>
      </c>
      <c r="F10" s="260">
        <f>'Day 9 Totals'!O10</f>
        <v>332</v>
      </c>
      <c r="G10" s="159">
        <f>'Day 9 Totals'!P10</f>
        <v>8</v>
      </c>
      <c r="H10" s="161">
        <f>'Class scores'!G30</f>
        <v>1</v>
      </c>
      <c r="I10" s="157"/>
      <c r="J10" s="4"/>
      <c r="K10" s="4"/>
      <c r="L10" s="4"/>
      <c r="M10" s="4"/>
      <c r="N10" s="4"/>
      <c r="O10" s="4"/>
      <c r="P10" s="4"/>
      <c r="Q10" s="4"/>
      <c r="R10" s="4"/>
      <c r="S10" s="4"/>
      <c r="T10" s="4"/>
      <c r="U10" s="4"/>
      <c r="V10" s="4"/>
      <c r="W10" s="4"/>
      <c r="X10" s="4"/>
      <c r="Y10" s="4"/>
      <c r="Z10" s="4"/>
      <c r="AA10" s="4"/>
      <c r="AB10" s="4"/>
      <c r="AC10" s="4"/>
      <c r="AD10" s="4"/>
      <c r="AE10" s="4"/>
      <c r="AF10" s="4"/>
      <c r="AG10" s="4"/>
    </row>
    <row r="11" spans="1:33" ht="20.25" customHeight="1">
      <c r="A11" s="299">
        <f>Entry!A11</f>
        <v>10</v>
      </c>
      <c r="B11" s="237" t="str">
        <f>Entry!B11</f>
        <v>Hayslip</v>
      </c>
      <c r="C11" s="237" t="str">
        <f>Entry!C11</f>
        <v>Kriesen</v>
      </c>
      <c r="D11" s="155" t="str">
        <f>Entry!D11</f>
        <v>Chevy</v>
      </c>
      <c r="E11" s="155" t="str">
        <f>'Day 9'!E12</f>
        <v>II SOP</v>
      </c>
      <c r="F11" s="260">
        <f>'Day 9 Totals'!O11</f>
        <v>220</v>
      </c>
      <c r="G11" s="159">
        <f>'Day 9 Totals'!P11</f>
        <v>5</v>
      </c>
      <c r="H11" s="161">
        <f>'Class scores'!G13</f>
        <v>2</v>
      </c>
      <c r="I11" s="157"/>
      <c r="J11" s="4"/>
      <c r="K11" s="4"/>
      <c r="L11" s="4"/>
      <c r="M11" s="4"/>
      <c r="N11" s="4"/>
      <c r="O11" s="4"/>
      <c r="P11" s="4"/>
      <c r="Q11" s="4"/>
      <c r="R11" s="4"/>
      <c r="S11" s="4"/>
      <c r="T11" s="4"/>
      <c r="U11" s="4"/>
      <c r="V11" s="4"/>
      <c r="W11" s="4"/>
      <c r="X11" s="4"/>
      <c r="Y11" s="4"/>
      <c r="Z11" s="4"/>
      <c r="AA11" s="4"/>
      <c r="AB11" s="4"/>
      <c r="AC11" s="4"/>
      <c r="AD11" s="4"/>
      <c r="AE11" s="4"/>
      <c r="AF11" s="4"/>
      <c r="AG11" s="4"/>
    </row>
    <row r="12" spans="1:33" ht="20.25" customHeight="1">
      <c r="A12" s="299">
        <f>Entry!A12</f>
        <v>11</v>
      </c>
      <c r="B12" s="237" t="str">
        <f>Entry!B12</f>
        <v>Pyck</v>
      </c>
      <c r="C12" s="237" t="str">
        <f>Entry!C12</f>
        <v>Nelson</v>
      </c>
      <c r="D12" s="155" t="str">
        <f>Entry!D12</f>
        <v>Jeep</v>
      </c>
      <c r="E12" s="155" t="str">
        <f>'Day 9'!E13</f>
        <v>II SOP</v>
      </c>
      <c r="F12" s="260">
        <f>'Day 9 Totals'!O12</f>
        <v>720</v>
      </c>
      <c r="G12" s="159">
        <f>'Day 9 Totals'!P12</f>
        <v>23</v>
      </c>
      <c r="H12" s="161">
        <f>'Class scores'!G18</f>
        <v>7</v>
      </c>
      <c r="I12" s="157"/>
      <c r="J12" s="4"/>
      <c r="K12" s="4"/>
      <c r="L12" s="4"/>
      <c r="M12" s="4"/>
      <c r="N12" s="4"/>
      <c r="O12" s="4"/>
      <c r="P12" s="4"/>
      <c r="Q12" s="4"/>
      <c r="R12" s="4"/>
      <c r="S12" s="4"/>
      <c r="T12" s="4"/>
      <c r="U12" s="4"/>
      <c r="V12" s="4"/>
      <c r="W12" s="4"/>
      <c r="X12" s="4"/>
      <c r="Y12" s="4"/>
      <c r="Z12" s="4"/>
      <c r="AA12" s="4"/>
      <c r="AB12" s="4"/>
      <c r="AC12" s="4"/>
      <c r="AD12" s="4"/>
      <c r="AE12" s="4"/>
      <c r="AF12" s="4"/>
      <c r="AG12" s="4"/>
    </row>
    <row r="13" spans="1:33" ht="20.25" customHeight="1">
      <c r="A13" s="299">
        <f>Entry!A13</f>
        <v>12</v>
      </c>
      <c r="B13" s="237" t="str">
        <f>Entry!B13</f>
        <v>Cairns</v>
      </c>
      <c r="C13" s="237" t="str">
        <f>Entry!C13</f>
        <v>Cairns</v>
      </c>
      <c r="D13" s="155" t="str">
        <f>Entry!D13</f>
        <v>Jeep</v>
      </c>
      <c r="E13" s="155" t="str">
        <f>'Day 9'!E14</f>
        <v>II SOP</v>
      </c>
      <c r="F13" s="260">
        <f>'Day 9 Totals'!O13</f>
        <v>336</v>
      </c>
      <c r="G13" s="159">
        <f>'Day 9 Totals'!P13</f>
        <v>9</v>
      </c>
      <c r="H13" s="161">
        <f>'Class scores'!G14</f>
        <v>3</v>
      </c>
      <c r="I13" s="157"/>
      <c r="J13" s="4"/>
      <c r="K13" s="4"/>
      <c r="L13" s="4"/>
      <c r="M13" s="4"/>
      <c r="N13" s="4"/>
      <c r="O13" s="4"/>
      <c r="P13" s="4"/>
      <c r="Q13" s="4"/>
      <c r="R13" s="4"/>
      <c r="S13" s="4"/>
      <c r="T13" s="4"/>
      <c r="U13" s="4"/>
      <c r="V13" s="4"/>
      <c r="W13" s="4"/>
      <c r="X13" s="4"/>
      <c r="Y13" s="4"/>
      <c r="Z13" s="4"/>
      <c r="AA13" s="4"/>
      <c r="AB13" s="4"/>
      <c r="AC13" s="4"/>
      <c r="AD13" s="4"/>
      <c r="AE13" s="4"/>
      <c r="AF13" s="4"/>
      <c r="AG13" s="4"/>
    </row>
    <row r="14" spans="1:33" ht="20.25" customHeight="1">
      <c r="A14" s="299">
        <f>Entry!A14</f>
        <v>13</v>
      </c>
      <c r="B14" s="237" t="str">
        <f>Entry!B14</f>
        <v>Cook</v>
      </c>
      <c r="C14" s="237" t="str">
        <f>Entry!C14</f>
        <v>Cook</v>
      </c>
      <c r="D14" s="155" t="str">
        <f>Entry!D14</f>
        <v>Jeep</v>
      </c>
      <c r="E14" s="155" t="str">
        <f>'Day 9'!E15</f>
        <v>II SOP</v>
      </c>
      <c r="F14" s="260">
        <f>'Day 9 Totals'!O14</f>
        <v>649</v>
      </c>
      <c r="G14" s="159">
        <f>'Day 9 Totals'!P14</f>
        <v>20</v>
      </c>
      <c r="H14" s="161">
        <f>'Class scores'!G16</f>
        <v>5</v>
      </c>
      <c r="I14" s="157"/>
      <c r="J14" s="4"/>
      <c r="K14" s="4"/>
      <c r="L14" s="4"/>
      <c r="M14" s="4"/>
      <c r="N14" s="4"/>
      <c r="O14" s="4"/>
      <c r="P14" s="4"/>
      <c r="Q14" s="4"/>
      <c r="R14" s="4"/>
      <c r="S14" s="4"/>
      <c r="T14" s="4"/>
      <c r="U14" s="4"/>
      <c r="V14" s="4"/>
      <c r="W14" s="4"/>
      <c r="X14" s="4"/>
      <c r="Y14" s="4"/>
      <c r="Z14" s="4"/>
      <c r="AA14" s="4"/>
      <c r="AB14" s="4"/>
      <c r="AC14" s="4"/>
      <c r="AD14" s="4"/>
      <c r="AE14" s="4"/>
      <c r="AF14" s="4"/>
      <c r="AG14" s="4"/>
    </row>
    <row r="15" spans="1:33" ht="20.25" customHeight="1">
      <c r="A15" s="299">
        <f>Entry!A15</f>
        <v>14</v>
      </c>
      <c r="B15" s="237" t="str">
        <f>Entry!B15</f>
        <v>Holdaway</v>
      </c>
      <c r="C15" s="237" t="str">
        <f>Entry!C15</f>
        <v>Holdaway</v>
      </c>
      <c r="D15" s="155" t="str">
        <f>Entry!D15</f>
        <v>Austin</v>
      </c>
      <c r="E15" s="155" t="str">
        <f>'Day 9'!E16</f>
        <v>H60</v>
      </c>
      <c r="F15" s="260">
        <f>'Day 9 Totals'!O15</f>
        <v>1229</v>
      </c>
      <c r="G15" s="159">
        <f>'Day 9 Totals'!P15</f>
        <v>42</v>
      </c>
      <c r="H15" s="161">
        <f>'Class scores'!G28</f>
        <v>4</v>
      </c>
      <c r="I15" s="157"/>
      <c r="J15" s="4"/>
      <c r="K15" s="4"/>
      <c r="L15" s="4"/>
      <c r="M15" s="4"/>
      <c r="N15" s="4"/>
      <c r="O15" s="4"/>
      <c r="P15" s="4"/>
      <c r="Q15" s="4"/>
      <c r="R15" s="4"/>
      <c r="S15" s="4"/>
      <c r="T15" s="4"/>
      <c r="U15" s="4"/>
      <c r="V15" s="4"/>
      <c r="W15" s="4"/>
      <c r="X15" s="4"/>
      <c r="Y15" s="4"/>
      <c r="Z15" s="4"/>
      <c r="AA15" s="4"/>
      <c r="AB15" s="4"/>
      <c r="AC15" s="4"/>
      <c r="AD15" s="4"/>
      <c r="AE15" s="4"/>
      <c r="AF15" s="4"/>
      <c r="AG15" s="4"/>
    </row>
    <row r="16" spans="1:33" ht="20.25" customHeight="1">
      <c r="A16" s="299">
        <f>Entry!A17</f>
        <v>16</v>
      </c>
      <c r="B16" s="237" t="str">
        <f>Entry!B17</f>
        <v>Friend</v>
      </c>
      <c r="C16" s="237" t="str">
        <f>Entry!C17</f>
        <v>Thomas</v>
      </c>
      <c r="D16" s="155" t="str">
        <f>Entry!D17</f>
        <v>Mini</v>
      </c>
      <c r="E16" s="155" t="str">
        <f>'Day 9'!E17</f>
        <v>I SOP</v>
      </c>
      <c r="F16" s="260">
        <f>'Day 9 Totals'!O16</f>
        <v>818</v>
      </c>
      <c r="G16" s="159">
        <f>'Day 9 Totals'!P16</f>
        <v>29</v>
      </c>
      <c r="H16" s="161">
        <f>'Class scores'!G7</f>
        <v>2</v>
      </c>
      <c r="I16" s="157"/>
      <c r="J16" s="4"/>
      <c r="K16" s="4"/>
      <c r="L16" s="4"/>
      <c r="M16" s="4"/>
      <c r="N16" s="4"/>
      <c r="O16" s="4"/>
      <c r="P16" s="4"/>
      <c r="Q16" s="4"/>
      <c r="R16" s="4"/>
      <c r="S16" s="4"/>
      <c r="T16" s="4"/>
      <c r="U16" s="4"/>
      <c r="V16" s="4"/>
      <c r="W16" s="4"/>
      <c r="X16" s="4"/>
      <c r="Y16" s="4"/>
      <c r="Z16" s="4"/>
      <c r="AA16" s="4"/>
      <c r="AB16" s="4"/>
      <c r="AC16" s="4"/>
      <c r="AD16" s="4"/>
      <c r="AE16" s="4"/>
      <c r="AF16" s="4"/>
      <c r="AG16" s="4"/>
    </row>
    <row r="17" spans="1:33" ht="20.25" customHeight="1">
      <c r="A17" s="299">
        <f>Entry!A18</f>
        <v>17</v>
      </c>
      <c r="B17" s="237" t="str">
        <f>Entry!B18</f>
        <v>Li</v>
      </c>
      <c r="C17" s="237" t="str">
        <f>Entry!C18</f>
        <v>Boyd</v>
      </c>
      <c r="D17" s="155" t="str">
        <f>Entry!D18</f>
        <v>Ford</v>
      </c>
      <c r="E17" s="155" t="str">
        <f>'Day 9'!E18</f>
        <v>H60</v>
      </c>
      <c r="F17" s="260">
        <f>'Day 9 Totals'!O17</f>
        <v>325</v>
      </c>
      <c r="G17" s="159">
        <f>'Day 9 Totals'!P17</f>
        <v>7</v>
      </c>
      <c r="H17" s="161">
        <f>'Class scores'!G25</f>
        <v>1</v>
      </c>
      <c r="I17" s="157"/>
      <c r="J17" s="4"/>
      <c r="K17" s="4"/>
      <c r="L17" s="4"/>
      <c r="M17" s="4"/>
      <c r="N17" s="4"/>
      <c r="O17" s="4"/>
      <c r="P17" s="4"/>
      <c r="Q17" s="4"/>
      <c r="R17" s="4"/>
      <c r="S17" s="4"/>
      <c r="T17" s="4"/>
      <c r="U17" s="4"/>
      <c r="V17" s="4"/>
      <c r="W17" s="4"/>
      <c r="X17" s="4"/>
      <c r="Y17" s="4"/>
      <c r="Z17" s="4"/>
      <c r="AA17" s="4"/>
      <c r="AB17" s="4"/>
      <c r="AC17" s="4"/>
      <c r="AD17" s="4"/>
      <c r="AE17" s="4"/>
      <c r="AF17" s="4"/>
      <c r="AG17" s="4"/>
    </row>
    <row r="18" spans="1:33" ht="20.25" customHeight="1">
      <c r="A18" s="299">
        <f>Entry!A19</f>
        <v>19</v>
      </c>
      <c r="B18" s="237" t="str">
        <f>Entry!B19</f>
        <v>Pollock</v>
      </c>
      <c r="C18" s="237" t="str">
        <f>Entry!C19</f>
        <v>Pollock</v>
      </c>
      <c r="D18" s="155" t="str">
        <f>Entry!D19</f>
        <v>Porsche</v>
      </c>
      <c r="E18" s="155" t="str">
        <f>'Day 9'!E19</f>
        <v>I SOP</v>
      </c>
      <c r="F18" s="260">
        <f>'Day 9 Totals'!O18</f>
        <v>1667</v>
      </c>
      <c r="G18" s="159">
        <f>'Day 9 Totals'!P18</f>
        <v>43</v>
      </c>
      <c r="H18" s="161">
        <f>'Class scores'!G8</f>
        <v>3</v>
      </c>
      <c r="I18" s="157"/>
      <c r="J18" s="4"/>
      <c r="K18" s="4"/>
      <c r="L18" s="4"/>
      <c r="M18" s="4"/>
      <c r="N18" s="4"/>
      <c r="O18" s="4"/>
      <c r="P18" s="4"/>
      <c r="Q18" s="4"/>
      <c r="R18" s="4"/>
      <c r="S18" s="4"/>
      <c r="T18" s="4"/>
      <c r="U18" s="4"/>
      <c r="V18" s="4"/>
      <c r="W18" s="4"/>
      <c r="X18" s="4"/>
      <c r="Y18" s="4"/>
      <c r="Z18" s="4"/>
      <c r="AA18" s="4"/>
      <c r="AB18" s="4"/>
      <c r="AC18" s="4"/>
      <c r="AD18" s="4"/>
      <c r="AE18" s="4"/>
      <c r="AF18" s="4"/>
      <c r="AG18" s="4"/>
    </row>
    <row r="19" spans="1:33" ht="20.25" customHeight="1">
      <c r="A19" s="299">
        <f>Entry!A20</f>
        <v>20</v>
      </c>
      <c r="B19" s="237" t="str">
        <f>Entry!B20</f>
        <v>Neff</v>
      </c>
      <c r="C19" s="237" t="str">
        <f>Entry!C20</f>
        <v>Holland</v>
      </c>
      <c r="D19" s="155" t="str">
        <f>Entry!D20</f>
        <v>GMC</v>
      </c>
      <c r="E19" s="155" t="str">
        <f>'Day 9'!E20</f>
        <v>II SOP</v>
      </c>
      <c r="F19" s="260">
        <f>'Day 9 Totals'!O19</f>
        <v>707</v>
      </c>
      <c r="G19" s="159">
        <f>'Day 9 Totals'!P19</f>
        <v>22</v>
      </c>
      <c r="H19" s="161">
        <f>'Class scores'!G17</f>
        <v>6</v>
      </c>
      <c r="I19" s="157"/>
      <c r="J19" s="4"/>
      <c r="K19" s="4"/>
      <c r="L19" s="4"/>
      <c r="M19" s="4"/>
      <c r="N19" s="4"/>
      <c r="O19" s="4"/>
      <c r="P19" s="4"/>
      <c r="Q19" s="4"/>
      <c r="R19" s="4"/>
      <c r="S19" s="4"/>
      <c r="T19" s="4"/>
      <c r="U19" s="4"/>
      <c r="V19" s="4"/>
      <c r="W19" s="4"/>
      <c r="X19" s="4"/>
      <c r="Y19" s="4"/>
      <c r="Z19" s="4"/>
      <c r="AA19" s="4"/>
      <c r="AB19" s="4"/>
      <c r="AC19" s="4"/>
      <c r="AD19" s="4"/>
      <c r="AE19" s="4"/>
      <c r="AF19" s="4"/>
      <c r="AG19" s="4"/>
    </row>
    <row r="20" spans="1:33" ht="20.25" customHeight="1">
      <c r="A20" s="299">
        <f>Entry!A21</f>
        <v>21</v>
      </c>
      <c r="B20" s="237" t="str">
        <f>Entry!B21</f>
        <v>Perkins</v>
      </c>
      <c r="C20" s="237" t="str">
        <f>Entry!C21</f>
        <v>Perkins</v>
      </c>
      <c r="D20" s="155" t="str">
        <f>Entry!D21</f>
        <v>Toyota</v>
      </c>
      <c r="E20" s="155" t="str">
        <f>'Day 9'!E21</f>
        <v>II SOP</v>
      </c>
      <c r="F20" s="260">
        <f>'Day 9 Totals'!O20</f>
        <v>878</v>
      </c>
      <c r="G20" s="159">
        <f>'Day 9 Totals'!P20</f>
        <v>32</v>
      </c>
      <c r="H20" s="161">
        <f>'Class scores'!G21</f>
        <v>10</v>
      </c>
      <c r="I20" s="157"/>
      <c r="J20" s="4"/>
      <c r="K20" s="4"/>
      <c r="L20" s="4"/>
      <c r="M20" s="4"/>
      <c r="N20" s="4"/>
      <c r="O20" s="4"/>
      <c r="P20" s="4"/>
      <c r="Q20" s="4"/>
      <c r="R20" s="4"/>
      <c r="S20" s="4"/>
      <c r="T20" s="4"/>
      <c r="U20" s="4"/>
      <c r="V20" s="4"/>
      <c r="W20" s="4"/>
      <c r="X20" s="4"/>
      <c r="Y20" s="4"/>
      <c r="Z20" s="4"/>
      <c r="AA20" s="4"/>
      <c r="AB20" s="4"/>
      <c r="AC20" s="4"/>
      <c r="AD20" s="4"/>
      <c r="AE20" s="4"/>
      <c r="AF20" s="4"/>
      <c r="AG20" s="4"/>
    </row>
    <row r="21" spans="1:33" ht="20.25" customHeight="1">
      <c r="A21" s="299">
        <f>Entry!A22</f>
        <v>22</v>
      </c>
      <c r="B21" s="237" t="str">
        <f>Entry!B22</f>
        <v>Koon</v>
      </c>
      <c r="C21" s="237" t="str">
        <f>Entry!C22</f>
        <v>Bonkoski</v>
      </c>
      <c r="D21" s="155" t="str">
        <f>Entry!D22</f>
        <v>Lexus</v>
      </c>
      <c r="E21" s="155" t="str">
        <f>'Day 9'!E22</f>
        <v>II SOP</v>
      </c>
      <c r="F21" s="260">
        <f>'Day 9 Totals'!O21</f>
        <v>175</v>
      </c>
      <c r="G21" s="159">
        <f>'Day 9 Totals'!P21</f>
        <v>4</v>
      </c>
      <c r="H21" s="161">
        <f>'Class scores'!G12</f>
        <v>1</v>
      </c>
      <c r="I21" s="157"/>
      <c r="J21" s="4"/>
      <c r="K21" s="4"/>
      <c r="L21" s="4"/>
      <c r="M21" s="4"/>
      <c r="N21" s="4"/>
      <c r="O21" s="4"/>
      <c r="P21" s="4"/>
      <c r="Q21" s="4"/>
      <c r="R21" s="4"/>
      <c r="S21" s="4"/>
      <c r="T21" s="4"/>
      <c r="U21" s="4"/>
      <c r="V21" s="4"/>
      <c r="W21" s="4"/>
      <c r="X21" s="4"/>
      <c r="Y21" s="4"/>
      <c r="Z21" s="4"/>
      <c r="AA21" s="4"/>
      <c r="AB21" s="4"/>
      <c r="AC21" s="4"/>
      <c r="AD21" s="4"/>
      <c r="AE21" s="4"/>
      <c r="AF21" s="4"/>
      <c r="AG21" s="4"/>
    </row>
    <row r="22" spans="1:33" ht="20.25" customHeight="1">
      <c r="A22" s="299">
        <f>Entry!A23</f>
        <v>23</v>
      </c>
      <c r="B22" s="237" t="str">
        <f>Entry!B23</f>
        <v>O'Leary</v>
      </c>
      <c r="C22" s="237" t="str">
        <f>Entry!C23</f>
        <v>Landaker/O'Leary</v>
      </c>
      <c r="D22" s="155" t="str">
        <f>Entry!D23</f>
        <v>Jeep</v>
      </c>
      <c r="E22" s="155" t="str">
        <f>'Day 9'!E23</f>
        <v>II SOP</v>
      </c>
      <c r="F22" s="260">
        <f>'Day 9 Totals'!O22</f>
        <v>995</v>
      </c>
      <c r="G22" s="159">
        <f>'Day 9 Totals'!P22</f>
        <v>34</v>
      </c>
      <c r="H22" s="161">
        <f>'Class scores'!G22</f>
        <v>11</v>
      </c>
      <c r="I22" s="158"/>
      <c r="J22" s="4"/>
      <c r="K22" s="4"/>
      <c r="L22" s="4"/>
      <c r="M22" s="4"/>
      <c r="N22" s="4"/>
      <c r="O22" s="4"/>
      <c r="P22" s="4"/>
      <c r="Q22" s="4"/>
      <c r="R22" s="4"/>
      <c r="S22" s="4"/>
      <c r="T22" s="4"/>
      <c r="U22" s="4"/>
      <c r="V22" s="4"/>
      <c r="W22" s="4"/>
      <c r="X22" s="4"/>
      <c r="Y22" s="4"/>
      <c r="Z22" s="4"/>
      <c r="AA22" s="4"/>
      <c r="AB22" s="4"/>
      <c r="AC22" s="4"/>
      <c r="AD22" s="4"/>
      <c r="AE22" s="4"/>
      <c r="AF22" s="4"/>
      <c r="AG22" s="4"/>
    </row>
    <row r="23" spans="1:33" ht="20.25" customHeight="1">
      <c r="A23" s="299">
        <f>Entry!A24</f>
        <v>24</v>
      </c>
      <c r="B23" s="237" t="str">
        <f>Entry!B24</f>
        <v>Wacker</v>
      </c>
      <c r="C23" s="237" t="str">
        <f>Entry!C24</f>
        <v>Metcalf</v>
      </c>
      <c r="D23" s="155" t="str">
        <f>Entry!D24</f>
        <v>Mercury</v>
      </c>
      <c r="E23" s="155" t="str">
        <f>'Day 9'!E24</f>
        <v>H60</v>
      </c>
      <c r="F23" s="260">
        <f>'Day 9 Totals'!O23</f>
        <v>1006</v>
      </c>
      <c r="G23" s="159">
        <f>'Day 9 Totals'!P23</f>
        <v>35</v>
      </c>
      <c r="H23" s="161">
        <f>'Class scores'!G26</f>
        <v>2</v>
      </c>
      <c r="I23" s="157"/>
      <c r="J23" s="2"/>
      <c r="K23" s="2"/>
      <c r="L23" s="2"/>
      <c r="M23" s="2"/>
      <c r="N23" s="2"/>
      <c r="O23" s="2"/>
      <c r="P23" s="2"/>
      <c r="Q23" s="2"/>
      <c r="R23" s="2"/>
      <c r="S23" s="2"/>
      <c r="T23" s="2"/>
      <c r="U23" s="2"/>
      <c r="V23" s="2"/>
      <c r="W23" s="2"/>
      <c r="X23" s="2"/>
      <c r="Y23" s="2"/>
      <c r="Z23" s="2"/>
      <c r="AA23" s="2"/>
      <c r="AB23" s="2"/>
      <c r="AC23" s="2"/>
      <c r="AD23" s="2"/>
      <c r="AE23" s="2"/>
      <c r="AF23" s="4"/>
      <c r="AG23" s="4"/>
    </row>
    <row r="24" spans="1:33" ht="20.25" customHeight="1">
      <c r="A24" s="299">
        <f>Entry!A25</f>
        <v>25</v>
      </c>
      <c r="B24" s="237" t="str">
        <f>Entry!B25</f>
        <v>Eisleben</v>
      </c>
      <c r="C24" s="237" t="str">
        <f>Entry!C25</f>
        <v>Eisleben</v>
      </c>
      <c r="D24" s="155" t="str">
        <f>Entry!D25</f>
        <v>Shelby</v>
      </c>
      <c r="E24" s="155" t="str">
        <f>'Day 9'!E25</f>
        <v>H60</v>
      </c>
      <c r="F24" s="260">
        <f>'Day 9 Totals'!O24</f>
        <v>1111</v>
      </c>
      <c r="G24" s="159">
        <f>'Day 9 Totals'!P24</f>
        <v>39</v>
      </c>
      <c r="H24" s="161">
        <f>'Class scores'!G27</f>
        <v>3</v>
      </c>
      <c r="I24" s="157"/>
      <c r="J24" s="4"/>
      <c r="K24" s="4"/>
      <c r="L24" s="4"/>
      <c r="M24" s="4"/>
      <c r="N24" s="4"/>
      <c r="O24" s="4"/>
      <c r="P24" s="4"/>
      <c r="Q24" s="4"/>
      <c r="R24" s="4"/>
      <c r="S24" s="4"/>
      <c r="T24" s="4"/>
      <c r="U24" s="4"/>
      <c r="V24" s="4"/>
      <c r="W24" s="4"/>
      <c r="X24" s="4"/>
      <c r="Y24" s="4"/>
      <c r="Z24" s="4"/>
      <c r="AA24" s="4"/>
      <c r="AB24" s="4"/>
      <c r="AC24" s="4"/>
      <c r="AD24" s="4"/>
      <c r="AE24" s="4"/>
      <c r="AF24" s="4"/>
      <c r="AG24" s="4"/>
    </row>
    <row r="25" spans="1:33" ht="20.25" customHeight="1">
      <c r="A25" s="299">
        <f>Entry!A26</f>
        <v>27</v>
      </c>
      <c r="B25" s="237" t="str">
        <f>Entry!B26</f>
        <v>Theriault</v>
      </c>
      <c r="C25" s="237" t="str">
        <f>Entry!C26</f>
        <v>Pickles</v>
      </c>
      <c r="D25" s="155" t="str">
        <f>Entry!D26</f>
        <v>Subaru</v>
      </c>
      <c r="E25" s="155" t="str">
        <f>'Day 9'!E26</f>
        <v>I</v>
      </c>
      <c r="F25" s="260">
        <f>'Day 9 Totals'!O25</f>
        <v>1070</v>
      </c>
      <c r="G25" s="159">
        <f>'Day 9 Totals'!P25</f>
        <v>38</v>
      </c>
      <c r="H25" s="161">
        <f>'Class scores'!G4</f>
        <v>2</v>
      </c>
      <c r="I25" s="157"/>
      <c r="J25" s="4"/>
      <c r="K25" s="4"/>
      <c r="L25" s="4"/>
      <c r="M25" s="4"/>
      <c r="N25" s="4"/>
      <c r="O25" s="4"/>
      <c r="P25" s="4"/>
      <c r="Q25" s="4"/>
      <c r="R25" s="4"/>
      <c r="S25" s="4"/>
      <c r="T25" s="4"/>
      <c r="U25" s="4"/>
      <c r="V25" s="4"/>
      <c r="W25" s="4"/>
      <c r="X25" s="4"/>
      <c r="Y25" s="4"/>
      <c r="Z25" s="4"/>
      <c r="AA25" s="4"/>
      <c r="AB25" s="4"/>
      <c r="AC25" s="4"/>
      <c r="AD25" s="4"/>
      <c r="AE25" s="4"/>
      <c r="AF25" s="4"/>
      <c r="AG25" s="4"/>
    </row>
    <row r="26" spans="1:9" ht="16.5">
      <c r="A26" s="299">
        <f>Entry!A27</f>
        <v>29</v>
      </c>
      <c r="B26" s="237" t="str">
        <f>Entry!B27</f>
        <v>Biggers</v>
      </c>
      <c r="C26" s="237" t="str">
        <f>Entry!C27</f>
        <v>Danylo/Steel</v>
      </c>
      <c r="D26" s="155" t="str">
        <f>Entry!D27</f>
        <v>Dodge</v>
      </c>
      <c r="E26" s="155" t="str">
        <f>'Day 9'!E27</f>
        <v>II SOP</v>
      </c>
      <c r="F26" s="260">
        <f>'Day 9 Totals'!O26</f>
        <v>1067</v>
      </c>
      <c r="G26" s="159">
        <f>'Day 9 Totals'!P26</f>
        <v>37</v>
      </c>
      <c r="H26" s="161">
        <f>'Class scores'!G23</f>
        <v>12</v>
      </c>
      <c r="I26" s="157"/>
    </row>
    <row r="27" spans="1:9" ht="16.5">
      <c r="A27" s="299">
        <f>Entry!A28</f>
        <v>31</v>
      </c>
      <c r="B27" s="237" t="str">
        <f>Entry!B28</f>
        <v>Alley</v>
      </c>
      <c r="C27" s="237"/>
      <c r="D27" s="155" t="str">
        <f>Entry!D28</f>
        <v>KTM</v>
      </c>
      <c r="E27" s="155" t="str">
        <f>'Day 9'!E28</f>
        <v>IV</v>
      </c>
      <c r="F27" s="260">
        <f>'Day 9 Totals'!O27</f>
        <v>161</v>
      </c>
      <c r="G27" s="159">
        <f>'Day 9 Totals'!P27</f>
        <v>3</v>
      </c>
      <c r="H27" s="161">
        <f>'Class scores'!G42</f>
        <v>1</v>
      </c>
      <c r="I27" s="157"/>
    </row>
    <row r="28" spans="1:9" ht="16.5">
      <c r="A28" s="299">
        <f>Entry!A29</f>
        <v>33</v>
      </c>
      <c r="B28" s="237" t="str">
        <f>Entry!B29</f>
        <v>Holcomb</v>
      </c>
      <c r="C28" s="237"/>
      <c r="D28" s="155" t="str">
        <f>Entry!D29</f>
        <v>KTM</v>
      </c>
      <c r="E28" s="155" t="str">
        <f>'Day 9'!E29</f>
        <v>III</v>
      </c>
      <c r="F28" s="260">
        <f>'Day 9 Totals'!O28</f>
        <v>547</v>
      </c>
      <c r="G28" s="159">
        <f>'Day 9 Totals'!P28</f>
        <v>18</v>
      </c>
      <c r="H28" s="161">
        <f>'Class scores'!G36</f>
        <v>3</v>
      </c>
      <c r="I28" s="157"/>
    </row>
    <row r="29" spans="1:9" ht="16.5">
      <c r="A29" s="299">
        <f>Entry!A30</f>
        <v>34</v>
      </c>
      <c r="B29" s="237" t="str">
        <f>Entry!B30</f>
        <v>Rutherford</v>
      </c>
      <c r="C29" s="237"/>
      <c r="D29" s="155" t="str">
        <f>Entry!D30</f>
        <v>KTM</v>
      </c>
      <c r="E29" s="155" t="str">
        <f>'Day 9'!E30</f>
        <v>IV SOP</v>
      </c>
      <c r="F29" s="260">
        <f>'Day 9 Totals'!O29</f>
        <v>556</v>
      </c>
      <c r="G29" s="159">
        <f>'Day 9 Totals'!P29</f>
        <v>19</v>
      </c>
      <c r="H29" s="161">
        <f>'Class scores'!G49</f>
        <v>3</v>
      </c>
      <c r="I29" s="157"/>
    </row>
    <row r="30" spans="1:9" ht="16.5">
      <c r="A30" s="299">
        <f>Entry!A31</f>
        <v>35</v>
      </c>
      <c r="B30" s="237" t="str">
        <f>Entry!B31</f>
        <v>Cairns</v>
      </c>
      <c r="C30" s="237"/>
      <c r="D30" s="155" t="str">
        <f>Entry!D31</f>
        <v>KTM</v>
      </c>
      <c r="E30" s="155" t="str">
        <f>'Day 9'!E31</f>
        <v>IV SOP</v>
      </c>
      <c r="F30" s="260">
        <f>'Day 9 Totals'!O30</f>
        <v>364</v>
      </c>
      <c r="G30" s="159">
        <f>'Day 9 Totals'!P30</f>
        <v>10</v>
      </c>
      <c r="H30" s="161">
        <f>'Class scores'!G48</f>
        <v>2</v>
      </c>
      <c r="I30" s="157"/>
    </row>
    <row r="31" spans="1:9" ht="16.5">
      <c r="A31" s="299">
        <f>Entry!A32</f>
        <v>36</v>
      </c>
      <c r="B31" s="237" t="str">
        <f>Entry!B32</f>
        <v>Pyck</v>
      </c>
      <c r="C31" s="237"/>
      <c r="D31" s="155" t="str">
        <f>Entry!D32</f>
        <v>Suzuki</v>
      </c>
      <c r="E31" s="155" t="str">
        <f>'Day 9'!E32</f>
        <v>IV SOP</v>
      </c>
      <c r="F31" s="260">
        <f>'Day 9 Totals'!O31</f>
        <v>241</v>
      </c>
      <c r="G31" s="159">
        <f>'Day 9 Totals'!P31</f>
        <v>6</v>
      </c>
      <c r="H31" s="161">
        <f>'Class scores'!G47</f>
        <v>1</v>
      </c>
      <c r="I31" s="157"/>
    </row>
    <row r="32" spans="1:9" ht="16.5">
      <c r="A32" s="299">
        <f>Entry!A33</f>
        <v>37</v>
      </c>
      <c r="B32" s="237" t="str">
        <f>Entry!B33</f>
        <v>Sorenson</v>
      </c>
      <c r="C32" s="237"/>
      <c r="D32" s="155" t="str">
        <f>Entry!D33</f>
        <v>KTM</v>
      </c>
      <c r="E32" s="155" t="str">
        <f>'Day 9'!E33</f>
        <v>IV</v>
      </c>
      <c r="F32" s="260">
        <f>'Day 9 Totals'!O32</f>
        <v>529</v>
      </c>
      <c r="G32" s="159">
        <f>'Day 9 Totals'!P32</f>
        <v>16</v>
      </c>
      <c r="H32" s="161">
        <f>'Class scores'!G44</f>
        <v>3</v>
      </c>
      <c r="I32" s="157"/>
    </row>
    <row r="33" spans="1:9" ht="16.5">
      <c r="A33" s="299">
        <f>Entry!A34</f>
        <v>38</v>
      </c>
      <c r="B33" s="237" t="str">
        <f>Entry!B34</f>
        <v>Toney</v>
      </c>
      <c r="C33" s="237"/>
      <c r="D33" s="155" t="str">
        <f>Entry!D34</f>
        <v>Kawasaki</v>
      </c>
      <c r="E33" s="155" t="str">
        <f>'Day 9'!E34</f>
        <v>III</v>
      </c>
      <c r="F33" s="260">
        <f>'Day 9 Totals'!O33</f>
        <v>473</v>
      </c>
      <c r="G33" s="159">
        <f>'Day 9 Totals'!P33</f>
        <v>13</v>
      </c>
      <c r="H33" s="161">
        <f>'Class scores'!G34</f>
        <v>1</v>
      </c>
      <c r="I33" s="157"/>
    </row>
    <row r="34" spans="1:9" ht="16.5">
      <c r="A34" s="299">
        <f>Entry!A36</f>
        <v>41</v>
      </c>
      <c r="B34" s="237" t="str">
        <f>Entry!B36</f>
        <v>Van Wyck</v>
      </c>
      <c r="C34" s="237"/>
      <c r="D34" s="155" t="str">
        <f>Entry!D36</f>
        <v>Kawasaki</v>
      </c>
      <c r="E34" s="155" t="str">
        <f>'Day 9'!E35</f>
        <v>III</v>
      </c>
      <c r="F34" s="260">
        <f>'Day 9 Totals'!O34</f>
        <v>533</v>
      </c>
      <c r="G34" s="159">
        <f>'Day 9 Totals'!P34</f>
        <v>17</v>
      </c>
      <c r="H34" s="161">
        <f>'Class scores'!G35</f>
        <v>2</v>
      </c>
      <c r="I34" s="157"/>
    </row>
    <row r="35" spans="1:9" ht="16.5">
      <c r="A35" s="299">
        <f>Entry!A37</f>
        <v>42</v>
      </c>
      <c r="B35" s="237" t="str">
        <f>Entry!B37</f>
        <v>Beckers</v>
      </c>
      <c r="C35" s="237"/>
      <c r="D35" s="155" t="str">
        <f>Entry!D37</f>
        <v>KTM</v>
      </c>
      <c r="E35" s="155" t="str">
        <f>'Day 9'!E36</f>
        <v>IV SOP</v>
      </c>
      <c r="F35" s="260">
        <f>'Day 9 Totals'!O35</f>
        <v>844</v>
      </c>
      <c r="G35" s="159">
        <f>'Day 9 Totals'!P35</f>
        <v>30</v>
      </c>
      <c r="H35" s="161">
        <f>'Class scores'!G51</f>
        <v>5</v>
      </c>
      <c r="I35" s="157"/>
    </row>
    <row r="36" spans="1:9" ht="16.5">
      <c r="A36" s="299">
        <f>Entry!A38</f>
        <v>43</v>
      </c>
      <c r="B36" s="237" t="str">
        <f>Entry!B38</f>
        <v>Beckers</v>
      </c>
      <c r="C36" s="237"/>
      <c r="D36" s="155" t="str">
        <f>Entry!D38</f>
        <v>KTM</v>
      </c>
      <c r="E36" s="155" t="str">
        <f>'Day 9'!E37</f>
        <v>IV SOP</v>
      </c>
      <c r="F36" s="260">
        <f>'Day 9 Totals'!O36</f>
        <v>945</v>
      </c>
      <c r="G36" s="159">
        <f>'Day 9 Totals'!P36</f>
        <v>33</v>
      </c>
      <c r="H36" s="161">
        <f>'Class scores'!G52</f>
        <v>6</v>
      </c>
      <c r="I36" s="157"/>
    </row>
    <row r="37" spans="1:9" ht="16.5">
      <c r="A37" s="299">
        <f>Entry!A39</f>
        <v>44</v>
      </c>
      <c r="B37" s="237" t="str">
        <f>Entry!B39</f>
        <v>Nash</v>
      </c>
      <c r="C37" s="237"/>
      <c r="D37" s="155" t="str">
        <f>Entry!D39</f>
        <v>Suzuki</v>
      </c>
      <c r="E37" s="155" t="str">
        <f>'Day 9'!E38</f>
        <v>IV SOP</v>
      </c>
      <c r="F37" s="260">
        <f>'Day 9 Totals'!O37</f>
        <v>1138</v>
      </c>
      <c r="G37" s="159">
        <f>'Day 9 Totals'!P37</f>
        <v>40</v>
      </c>
      <c r="H37" s="161">
        <f>'Class scores'!G54</f>
        <v>8</v>
      </c>
      <c r="I37" s="157"/>
    </row>
    <row r="38" spans="1:9" ht="16.5">
      <c r="A38" s="299">
        <f>Entry!A40</f>
        <v>45</v>
      </c>
      <c r="B38" s="237" t="str">
        <f>Entry!B40</f>
        <v>Nash</v>
      </c>
      <c r="C38" s="237"/>
      <c r="D38" s="155" t="str">
        <f>Entry!D40</f>
        <v>Suzuki</v>
      </c>
      <c r="E38" s="155" t="str">
        <f>'Day 9'!E39</f>
        <v>IV SOP</v>
      </c>
      <c r="F38" s="260">
        <f>'Day 9 Totals'!O38</f>
        <v>767</v>
      </c>
      <c r="G38" s="159">
        <f>'Day 9 Totals'!P38</f>
        <v>28</v>
      </c>
      <c r="H38" s="161">
        <f>'Class scores'!G50</f>
        <v>4</v>
      </c>
      <c r="I38" s="157"/>
    </row>
    <row r="39" spans="1:9" ht="16.5">
      <c r="A39" s="299">
        <f>Entry!A41</f>
        <v>46</v>
      </c>
      <c r="B39" s="237" t="str">
        <f>Entry!B41</f>
        <v>Smoljan</v>
      </c>
      <c r="C39" s="237"/>
      <c r="D39" s="155" t="str">
        <f>Entry!D41</f>
        <v>KTM</v>
      </c>
      <c r="E39" s="155" t="str">
        <f>'Day 9'!E40</f>
        <v>IV</v>
      </c>
      <c r="F39" s="260">
        <f>'Day 9 Totals'!O39</f>
        <v>504</v>
      </c>
      <c r="G39" s="159">
        <f>'Day 9 Totals'!P39</f>
        <v>14</v>
      </c>
      <c r="H39" s="161">
        <f>'Class scores'!G43</f>
        <v>2</v>
      </c>
      <c r="I39" s="157"/>
    </row>
    <row r="40" spans="1:9" ht="16.5">
      <c r="A40" s="299">
        <f>Entry!A42</f>
        <v>47</v>
      </c>
      <c r="B40" s="237" t="str">
        <f>Entry!B42</f>
        <v>Degarate</v>
      </c>
      <c r="C40" s="237"/>
      <c r="D40" s="155" t="str">
        <f>Entry!D42</f>
        <v>Husqvarna</v>
      </c>
      <c r="E40" s="155" t="str">
        <f>'Day 9'!E41</f>
        <v>III SOP</v>
      </c>
      <c r="F40" s="260">
        <f>'Day 9 Totals'!O40</f>
        <v>761</v>
      </c>
      <c r="G40" s="159">
        <f>'Day 9 Totals'!P40</f>
        <v>27</v>
      </c>
      <c r="H40" s="161">
        <f>'Class scores'!G40</f>
        <v>3</v>
      </c>
      <c r="I40" s="157"/>
    </row>
    <row r="41" spans="1:9" ht="16.5">
      <c r="A41" s="299">
        <f>Entry!A43</f>
        <v>48</v>
      </c>
      <c r="B41" s="237" t="str">
        <f>Entry!B43</f>
        <v>Reese</v>
      </c>
      <c r="C41" s="237"/>
      <c r="D41" s="155" t="str">
        <f>Entry!D43</f>
        <v>BMW</v>
      </c>
      <c r="E41" s="155" t="str">
        <f>'Day 9'!E42</f>
        <v>IV SOP</v>
      </c>
      <c r="F41" s="260">
        <f>'Day 9 Totals'!O41</f>
        <v>1218</v>
      </c>
      <c r="G41" s="159">
        <f>'Day 9 Totals'!P41</f>
        <v>41</v>
      </c>
      <c r="H41" s="161">
        <f>'Class scores'!G55</f>
        <v>9</v>
      </c>
      <c r="I41" s="157"/>
    </row>
    <row r="42" spans="1:9" ht="16.5">
      <c r="A42" s="299">
        <f>Entry!A44</f>
        <v>49</v>
      </c>
      <c r="B42" s="237" t="str">
        <f>Entry!B44</f>
        <v>Esen</v>
      </c>
      <c r="C42" s="237"/>
      <c r="D42" s="155" t="str">
        <f>Entry!D44</f>
        <v>Triumph</v>
      </c>
      <c r="E42" s="155" t="str">
        <f>'Day 9'!E43</f>
        <v>IV SOP</v>
      </c>
      <c r="F42" s="260">
        <f>'Day 9 Totals'!O42</f>
        <v>1008</v>
      </c>
      <c r="G42" s="159">
        <f>'Day 9 Totals'!P42</f>
        <v>36</v>
      </c>
      <c r="H42" s="161">
        <f>'Class scores'!G53</f>
        <v>7</v>
      </c>
      <c r="I42" s="157"/>
    </row>
    <row r="43" spans="1:9" ht="16.5">
      <c r="A43" s="299">
        <f>Entry!A49</f>
        <v>54</v>
      </c>
      <c r="B43" s="237" t="str">
        <f>Entry!B49</f>
        <v>Walkker</v>
      </c>
      <c r="C43" s="237"/>
      <c r="D43" s="155" t="str">
        <f>Entry!D49</f>
        <v>BMW</v>
      </c>
      <c r="E43" s="155" t="str">
        <f>'Day 9'!E44</f>
        <v>IV</v>
      </c>
      <c r="F43" s="260">
        <f>'Day 9 Totals'!O43</f>
        <v>742</v>
      </c>
      <c r="G43" s="159">
        <f>'Day 9 Totals'!P43</f>
        <v>26</v>
      </c>
      <c r="H43" s="161">
        <f>'Class scores'!G45</f>
        <v>4</v>
      </c>
      <c r="I43" s="157"/>
    </row>
    <row r="44" spans="1:9" ht="16.5">
      <c r="A44" s="299">
        <f>Entry!A50</f>
        <v>55</v>
      </c>
      <c r="B44" s="237" t="str">
        <f>Entry!B50</f>
        <v>Martynov</v>
      </c>
      <c r="C44" s="237"/>
      <c r="D44" s="155" t="str">
        <f>Entry!D50</f>
        <v>KTM</v>
      </c>
      <c r="E44" s="155" t="str">
        <f>'Day 9'!E45</f>
        <v>III SOP</v>
      </c>
      <c r="F44" s="260">
        <f>'Day 9 Totals'!O44</f>
        <v>526</v>
      </c>
      <c r="G44" s="159">
        <f>'Day 9 Totals'!P44</f>
        <v>15</v>
      </c>
      <c r="H44" s="161">
        <f>'Class scores'!G38</f>
        <v>1</v>
      </c>
      <c r="I44" s="157"/>
    </row>
    <row r="45" spans="1:9" ht="16.5">
      <c r="A45" s="299">
        <f>Entry!A51</f>
        <v>56</v>
      </c>
      <c r="B45" s="237" t="str">
        <f>Entry!B51</f>
        <v>Mackey</v>
      </c>
      <c r="C45" s="237"/>
      <c r="D45" s="155" t="str">
        <f>Entry!D51</f>
        <v>Suzuki</v>
      </c>
      <c r="E45" s="155" t="str">
        <f>'Day 9'!E46</f>
        <v>III SOP</v>
      </c>
      <c r="F45" s="260">
        <f>'Day 9 Totals'!O45</f>
        <v>725</v>
      </c>
      <c r="G45" s="159">
        <f>'Day 9 Totals'!P45</f>
        <v>24</v>
      </c>
      <c r="H45" s="161">
        <f>'Class scores'!G39</f>
        <v>2</v>
      </c>
      <c r="I45" s="157"/>
    </row>
    <row r="47" spans="1:8" ht="16.5">
      <c r="A47" s="264">
        <f>Entry!A16</f>
        <v>15</v>
      </c>
      <c r="B47" s="297" t="str">
        <f>Entry!B16</f>
        <v>Higgs</v>
      </c>
      <c r="C47" s="297" t="str">
        <f>Entry!C16</f>
        <v>Pettersson</v>
      </c>
      <c r="D47" s="298" t="str">
        <f>Entry!D16</f>
        <v>Leyland</v>
      </c>
      <c r="E47" s="264" t="s">
        <v>188</v>
      </c>
      <c r="F47" s="2"/>
      <c r="G47" s="258"/>
      <c r="H47" s="263"/>
    </row>
    <row r="48" spans="1:8" ht="16.5">
      <c r="A48" s="299">
        <f>Entry!A35</f>
        <v>40</v>
      </c>
      <c r="B48" s="237" t="str">
        <f>Entry!B35</f>
        <v>Guthrie</v>
      </c>
      <c r="C48" s="237"/>
      <c r="D48" s="273" t="str">
        <f>Entry!D35</f>
        <v>Moto Guzzi</v>
      </c>
      <c r="E48" s="264" t="str">
        <f>'Day 9'!E49</f>
        <v>TOURING</v>
      </c>
      <c r="F48" s="2"/>
      <c r="G48" s="258"/>
      <c r="H48" s="263"/>
    </row>
    <row r="49" spans="1:8" ht="16.5">
      <c r="A49" s="299">
        <f>Entry!A45</f>
        <v>50</v>
      </c>
      <c r="B49" s="237" t="str">
        <f>Entry!B45</f>
        <v>Anderson</v>
      </c>
      <c r="C49" s="237"/>
      <c r="D49" s="273" t="str">
        <f>Entry!D45</f>
        <v>BMW</v>
      </c>
      <c r="E49" s="264" t="str">
        <f>'Day 9'!E50</f>
        <v>TOURING</v>
      </c>
      <c r="F49" s="2"/>
      <c r="G49" s="258"/>
      <c r="H49" s="263"/>
    </row>
    <row r="50" spans="1:8" ht="16.5">
      <c r="A50" s="299">
        <f>Entry!A46</f>
        <v>51</v>
      </c>
      <c r="B50" s="237" t="str">
        <f>Entry!B46</f>
        <v>Johnson</v>
      </c>
      <c r="C50" s="237"/>
      <c r="D50" s="273" t="str">
        <f>Entry!D46</f>
        <v>Honda</v>
      </c>
      <c r="E50" s="264" t="str">
        <f>'Day 9'!E51</f>
        <v>TOURING</v>
      </c>
      <c r="F50" s="2"/>
      <c r="G50" s="258"/>
      <c r="H50" s="263"/>
    </row>
    <row r="51" spans="1:8" ht="16.5">
      <c r="A51" s="299">
        <f>Entry!A47</f>
        <v>52</v>
      </c>
      <c r="B51" s="237" t="str">
        <f>Entry!B47</f>
        <v>Tynes</v>
      </c>
      <c r="C51" s="237"/>
      <c r="D51" s="273" t="str">
        <f>Entry!D47</f>
        <v>Yamaha</v>
      </c>
      <c r="E51" s="264" t="str">
        <f>'Day 9'!E52</f>
        <v>TOURING</v>
      </c>
      <c r="F51" s="2"/>
      <c r="G51" s="258"/>
      <c r="H51" s="263"/>
    </row>
    <row r="52" spans="1:8" ht="16.5">
      <c r="A52" s="299">
        <f>Entry!A48</f>
        <v>53</v>
      </c>
      <c r="B52" s="237" t="str">
        <f>Entry!B48</f>
        <v>Sailor</v>
      </c>
      <c r="C52" s="237"/>
      <c r="D52" s="273" t="str">
        <f>Entry!D48</f>
        <v>Yamaha</v>
      </c>
      <c r="E52" s="264" t="str">
        <f>'Day 9'!E53</f>
        <v>TOURING</v>
      </c>
      <c r="F52" s="2"/>
      <c r="G52" s="258"/>
      <c r="H52" s="263"/>
    </row>
    <row r="53" spans="1:8" ht="16.5">
      <c r="A53" s="299">
        <f>Entry!A53</f>
        <v>58</v>
      </c>
      <c r="B53" s="237" t="str">
        <f>Entry!B53</f>
        <v>Thompson</v>
      </c>
      <c r="C53" s="237"/>
      <c r="D53" s="273" t="str">
        <f>Entry!D52</f>
        <v>KTM</v>
      </c>
      <c r="E53" s="264" t="str">
        <f>'Day 9'!E54</f>
        <v>TOURING</v>
      </c>
      <c r="F53" s="2"/>
      <c r="G53" s="258"/>
      <c r="H53" s="263"/>
    </row>
    <row r="54" spans="1:8" ht="16.5">
      <c r="A54" s="1"/>
      <c r="B54" s="233"/>
      <c r="C54" s="233"/>
      <c r="D54" s="234"/>
      <c r="F54" s="2"/>
      <c r="G54" s="235"/>
      <c r="H54" s="235"/>
    </row>
    <row r="55" spans="2:6" ht="16.5">
      <c r="B55" s="162"/>
      <c r="D55" s="15"/>
      <c r="F55" s="234"/>
    </row>
    <row r="56" ht="15.75">
      <c r="D56" s="15"/>
    </row>
    <row r="57" ht="15.75">
      <c r="D57" s="15"/>
    </row>
    <row r="58" ht="15.75">
      <c r="D58" s="15"/>
    </row>
    <row r="59" ht="15.75">
      <c r="D59" s="15"/>
    </row>
    <row r="60" ht="15.75">
      <c r="D60" s="15"/>
    </row>
  </sheetData>
  <sheetProtection/>
  <mergeCells count="1">
    <mergeCell ref="G1:H1"/>
  </mergeCells>
  <printOptions horizontalCentered="1"/>
  <pageMargins left="0.5" right="0.5" top="1" bottom="0.75" header="0.5" footer="0.5"/>
  <pageSetup fitToHeight="1" fitToWidth="1" horizontalDpi="600" verticalDpi="600" orientation="portrait" scale="71" r:id="rId1"/>
  <headerFooter>
    <oddHeader xml:space="preserve">&amp;C&amp;"Arial,Bold"&amp;16 &amp;18 &amp;22 2018 Alcan 5000&amp;16 
&amp;"Arial,Bold Italic"Final Results by start number&amp;"Arial,Italic"&amp;14 </oddHeader>
    <oddFooter>&amp;C&amp;F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G51"/>
  <sheetViews>
    <sheetView tabSelected="1" zoomScalePageLayoutView="0" workbookViewId="0" topLeftCell="A1">
      <selection activeCell="L3" sqref="L3"/>
    </sheetView>
  </sheetViews>
  <sheetFormatPr defaultColWidth="9.140625" defaultRowHeight="12.75" outlineLevelCol="1"/>
  <cols>
    <col min="1" max="1" width="5.7109375" style="3" customWidth="1"/>
    <col min="2" max="2" width="14.00390625" style="3" customWidth="1"/>
    <col min="3" max="3" width="20.7109375" style="3" customWidth="1" outlineLevel="1"/>
    <col min="4" max="4" width="19.57421875" style="3" customWidth="1"/>
    <col min="5" max="5" width="14.7109375" style="3" customWidth="1"/>
    <col min="6" max="6" width="15.140625" style="3" customWidth="1"/>
    <col min="7" max="7" width="16.28125" style="3" customWidth="1"/>
    <col min="8" max="8" width="10.421875" style="56" hidden="1" customWidth="1"/>
    <col min="9" max="9" width="39.421875" style="3" hidden="1" customWidth="1"/>
    <col min="10" max="10" width="4.7109375" style="3" bestFit="1" customWidth="1"/>
    <col min="11" max="11" width="3.8515625" style="3" bestFit="1" customWidth="1"/>
    <col min="12" max="12" width="4.7109375" style="3" customWidth="1"/>
    <col min="13" max="13" width="3.8515625" style="3" bestFit="1" customWidth="1"/>
    <col min="14" max="14" width="4.7109375" style="3" customWidth="1"/>
    <col min="15" max="15" width="5.7109375" style="3" bestFit="1" customWidth="1"/>
    <col min="16" max="16" width="4.7109375" style="3" customWidth="1"/>
    <col min="17" max="17" width="3.8515625" style="3" bestFit="1" customWidth="1"/>
    <col min="18" max="18" width="4.7109375" style="3" customWidth="1"/>
    <col min="19" max="19" width="3.8515625" style="3" bestFit="1" customWidth="1"/>
    <col min="20" max="20" width="4.7109375" style="3" customWidth="1"/>
    <col min="21" max="21" width="3.8515625" style="3" bestFit="1" customWidth="1"/>
    <col min="22" max="22" width="4.7109375" style="3" customWidth="1"/>
    <col min="23" max="23" width="6.140625" style="3" customWidth="1"/>
    <col min="24" max="24" width="4.7109375" style="3" bestFit="1" customWidth="1"/>
    <col min="25" max="25" width="5.57421875" style="3" customWidth="1"/>
    <col min="26" max="26" width="4.7109375" style="3" bestFit="1" customWidth="1"/>
    <col min="27" max="27" width="4.8515625" style="3" customWidth="1"/>
    <col min="28" max="28" width="4.7109375" style="3" customWidth="1"/>
    <col min="29" max="29" width="3.8515625" style="3" bestFit="1" customWidth="1"/>
    <col min="30" max="30" width="4.7109375" style="3" customWidth="1"/>
    <col min="31" max="31" width="3.8515625" style="3" bestFit="1" customWidth="1"/>
    <col min="32" max="32" width="4.7109375" style="3" bestFit="1" customWidth="1"/>
    <col min="33" max="33" width="8.7109375" style="3" bestFit="1" customWidth="1"/>
    <col min="34" max="34" width="10.7109375" style="4" bestFit="1" customWidth="1"/>
    <col min="35" max="35" width="10.8515625" style="4" bestFit="1" customWidth="1"/>
    <col min="36" max="37" width="5.140625" style="4" customWidth="1"/>
    <col min="38" max="16384" width="9.140625" style="4" customWidth="1"/>
  </cols>
  <sheetData>
    <row r="1" spans="1:33" ht="18.75">
      <c r="A1" s="112"/>
      <c r="B1" s="102"/>
      <c r="C1" s="102"/>
      <c r="D1" s="102"/>
      <c r="E1" s="102"/>
      <c r="F1" s="102" t="s">
        <v>287</v>
      </c>
      <c r="G1" s="435" t="s">
        <v>282</v>
      </c>
      <c r="H1" s="435"/>
      <c r="I1" s="405" t="s">
        <v>62</v>
      </c>
      <c r="J1" s="4"/>
      <c r="K1" s="4"/>
      <c r="L1" s="4"/>
      <c r="M1" s="4"/>
      <c r="N1" s="4"/>
      <c r="O1" s="4"/>
      <c r="P1" s="4"/>
      <c r="Q1" s="4"/>
      <c r="R1" s="4"/>
      <c r="S1" s="4"/>
      <c r="T1" s="4"/>
      <c r="U1" s="4"/>
      <c r="V1" s="4"/>
      <c r="W1" s="4"/>
      <c r="X1" s="4"/>
      <c r="Y1" s="4"/>
      <c r="Z1" s="4"/>
      <c r="AA1" s="4"/>
      <c r="AB1" s="4"/>
      <c r="AC1" s="4"/>
      <c r="AD1" s="4"/>
      <c r="AE1" s="4"/>
      <c r="AF1" s="4"/>
      <c r="AG1" s="4"/>
    </row>
    <row r="2" spans="1:33" ht="19.5" thickBot="1">
      <c r="A2" s="353" t="s">
        <v>9</v>
      </c>
      <c r="B2" s="335" t="s">
        <v>23</v>
      </c>
      <c r="C2" s="335" t="s">
        <v>285</v>
      </c>
      <c r="D2" s="335" t="s">
        <v>6</v>
      </c>
      <c r="E2" s="335" t="s">
        <v>7</v>
      </c>
      <c r="F2" s="335" t="s">
        <v>288</v>
      </c>
      <c r="G2" s="335" t="s">
        <v>61</v>
      </c>
      <c r="H2" s="404" t="s">
        <v>7</v>
      </c>
      <c r="J2" s="4"/>
      <c r="K2" s="4"/>
      <c r="L2" s="4"/>
      <c r="M2" s="4"/>
      <c r="N2" s="4"/>
      <c r="O2" s="4"/>
      <c r="P2" s="4"/>
      <c r="Q2" s="4"/>
      <c r="R2" s="4"/>
      <c r="S2" s="4"/>
      <c r="T2" s="4"/>
      <c r="U2" s="4"/>
      <c r="V2" s="4"/>
      <c r="W2" s="4"/>
      <c r="X2" s="4"/>
      <c r="Y2" s="4"/>
      <c r="Z2" s="4"/>
      <c r="AA2" s="4"/>
      <c r="AB2" s="4"/>
      <c r="AC2" s="4"/>
      <c r="AD2" s="4"/>
      <c r="AE2" s="4"/>
      <c r="AF2" s="4"/>
      <c r="AG2" s="4"/>
    </row>
    <row r="3" spans="1:33" ht="20.25" customHeight="1" thickTop="1">
      <c r="A3" s="299">
        <f>Entry!A3</f>
        <v>2</v>
      </c>
      <c r="B3" s="402" t="str">
        <f>Entry!B3</f>
        <v>McKinnon</v>
      </c>
      <c r="C3" s="402" t="str">
        <f>Entry!C3</f>
        <v>Putnam/Schneider</v>
      </c>
      <c r="D3" s="299" t="str">
        <f>Entry!D3</f>
        <v>Ford</v>
      </c>
      <c r="E3" s="299" t="str">
        <f>'Day 9'!E4</f>
        <v>II</v>
      </c>
      <c r="F3" s="403">
        <f>'Day 9 Totals'!O3</f>
        <v>53</v>
      </c>
      <c r="G3" s="159">
        <f>'Day 9 Totals'!P3</f>
        <v>1</v>
      </c>
      <c r="H3" s="160"/>
      <c r="I3" s="156"/>
      <c r="AF3" s="4"/>
      <c r="AG3" s="4"/>
    </row>
    <row r="4" spans="1:9" s="3" customFormat="1" ht="20.25" customHeight="1">
      <c r="A4" s="264">
        <f>Entry!A9</f>
        <v>8</v>
      </c>
      <c r="B4" s="399" t="str">
        <f>Entry!B9</f>
        <v>Cramer</v>
      </c>
      <c r="C4" s="399" t="str">
        <f>Entry!C9</f>
        <v>Cramer/Handow</v>
      </c>
      <c r="D4" s="264" t="str">
        <f>Entry!D9</f>
        <v>Lancia</v>
      </c>
      <c r="E4" s="264" t="str">
        <f>'Day 9'!E10</f>
        <v>H80</v>
      </c>
      <c r="F4" s="400">
        <f>'Day 9 Totals'!O9</f>
        <v>144</v>
      </c>
      <c r="G4" s="401">
        <f>'Day 9 Totals'!P9</f>
        <v>2</v>
      </c>
      <c r="H4" s="161"/>
      <c r="I4" s="157"/>
    </row>
    <row r="5" spans="1:33" ht="20.25" customHeight="1">
      <c r="A5" s="264">
        <f>Entry!A28</f>
        <v>31</v>
      </c>
      <c r="B5" s="399" t="str">
        <f>Entry!B28</f>
        <v>Alley</v>
      </c>
      <c r="C5" s="399"/>
      <c r="D5" s="264" t="str">
        <f>Entry!D28</f>
        <v>KTM</v>
      </c>
      <c r="E5" s="264" t="str">
        <f>'Day 9'!E28</f>
        <v>IV</v>
      </c>
      <c r="F5" s="400">
        <f>'Day 9 Totals'!O27</f>
        <v>161</v>
      </c>
      <c r="G5" s="401">
        <f>'Day 9 Totals'!P27</f>
        <v>3</v>
      </c>
      <c r="H5" s="161"/>
      <c r="I5" s="157"/>
      <c r="J5" s="4"/>
      <c r="K5" s="4"/>
      <c r="L5" s="4"/>
      <c r="M5" s="4"/>
      <c r="N5" s="4"/>
      <c r="O5" s="4"/>
      <c r="P5" s="4"/>
      <c r="Q5" s="4"/>
      <c r="R5" s="4"/>
      <c r="S5" s="4"/>
      <c r="T5" s="4"/>
      <c r="U5" s="4"/>
      <c r="V5" s="4"/>
      <c r="W5" s="4"/>
      <c r="X5" s="4"/>
      <c r="Y5" s="4"/>
      <c r="Z5" s="4"/>
      <c r="AA5" s="4"/>
      <c r="AB5" s="4"/>
      <c r="AC5" s="4"/>
      <c r="AD5" s="4"/>
      <c r="AE5" s="4"/>
      <c r="AF5" s="4"/>
      <c r="AG5" s="4"/>
    </row>
    <row r="6" spans="1:33" ht="20.25" customHeight="1">
      <c r="A6" s="264">
        <f>Entry!A22</f>
        <v>22</v>
      </c>
      <c r="B6" s="399" t="str">
        <f>Entry!B22</f>
        <v>Koon</v>
      </c>
      <c r="C6" s="399" t="str">
        <f>Entry!C22</f>
        <v>Bonkoski</v>
      </c>
      <c r="D6" s="264" t="str">
        <f>Entry!D22</f>
        <v>Lexus</v>
      </c>
      <c r="E6" s="264" t="str">
        <f>'Day 9'!E22</f>
        <v>II SOP</v>
      </c>
      <c r="F6" s="400">
        <f>'Day 9 Totals'!O21</f>
        <v>175</v>
      </c>
      <c r="G6" s="401">
        <f>'Day 9 Totals'!P21</f>
        <v>4</v>
      </c>
      <c r="H6" s="161"/>
      <c r="I6" s="157"/>
      <c r="J6" s="4"/>
      <c r="K6" s="4"/>
      <c r="L6" s="4"/>
      <c r="M6" s="4"/>
      <c r="N6" s="4"/>
      <c r="O6" s="4"/>
      <c r="P6" s="4"/>
      <c r="Q6" s="4"/>
      <c r="R6" s="4"/>
      <c r="S6" s="4"/>
      <c r="T6" s="4"/>
      <c r="U6" s="4"/>
      <c r="V6" s="4"/>
      <c r="W6" s="4"/>
      <c r="X6" s="4"/>
      <c r="Y6" s="4"/>
      <c r="Z6" s="4"/>
      <c r="AA6" s="4"/>
      <c r="AB6" s="4"/>
      <c r="AC6" s="4"/>
      <c r="AD6" s="4"/>
      <c r="AE6" s="4"/>
      <c r="AF6" s="4"/>
      <c r="AG6" s="4"/>
    </row>
    <row r="7" spans="1:33" ht="20.25" customHeight="1">
      <c r="A7" s="264">
        <f>Entry!A11</f>
        <v>10</v>
      </c>
      <c r="B7" s="399" t="str">
        <f>Entry!B11</f>
        <v>Hayslip</v>
      </c>
      <c r="C7" s="399" t="str">
        <f>Entry!C11</f>
        <v>Kriesen</v>
      </c>
      <c r="D7" s="264" t="str">
        <f>Entry!D11</f>
        <v>Chevy</v>
      </c>
      <c r="E7" s="264" t="str">
        <f>'Day 9'!E12</f>
        <v>II SOP</v>
      </c>
      <c r="F7" s="400">
        <f>'Day 9 Totals'!O11</f>
        <v>220</v>
      </c>
      <c r="G7" s="401">
        <f>'Day 9 Totals'!P11</f>
        <v>5</v>
      </c>
      <c r="H7" s="161"/>
      <c r="I7" s="157"/>
      <c r="J7" s="4"/>
      <c r="K7" s="4"/>
      <c r="L7" s="4"/>
      <c r="M7" s="4"/>
      <c r="N7" s="4"/>
      <c r="O7" s="4"/>
      <c r="P7" s="4"/>
      <c r="Q7" s="4"/>
      <c r="R7" s="4"/>
      <c r="S7" s="4"/>
      <c r="T7" s="4"/>
      <c r="U7" s="4"/>
      <c r="V7" s="4"/>
      <c r="W7" s="4"/>
      <c r="X7" s="4"/>
      <c r="Y7" s="4"/>
      <c r="Z7" s="4"/>
      <c r="AA7" s="4"/>
      <c r="AB7" s="4"/>
      <c r="AC7" s="4"/>
      <c r="AD7" s="4"/>
      <c r="AE7" s="4"/>
      <c r="AF7" s="4"/>
      <c r="AG7" s="4"/>
    </row>
    <row r="8" spans="1:33" ht="20.25" customHeight="1">
      <c r="A8" s="264">
        <f>Entry!A32</f>
        <v>36</v>
      </c>
      <c r="B8" s="399" t="str">
        <f>Entry!B32</f>
        <v>Pyck</v>
      </c>
      <c r="C8" s="399"/>
      <c r="D8" s="264" t="str">
        <f>Entry!D32</f>
        <v>Suzuki</v>
      </c>
      <c r="E8" s="264" t="str">
        <f>'Day 9'!E31</f>
        <v>IV SOP</v>
      </c>
      <c r="F8" s="400">
        <f>'Day 9 Totals'!O31</f>
        <v>241</v>
      </c>
      <c r="G8" s="401">
        <f>'Day 9 Totals'!P31</f>
        <v>6</v>
      </c>
      <c r="H8" s="161"/>
      <c r="I8" s="157"/>
      <c r="J8" s="4"/>
      <c r="K8" s="4"/>
      <c r="L8" s="4"/>
      <c r="M8" s="4"/>
      <c r="N8" s="4"/>
      <c r="O8" s="4"/>
      <c r="P8" s="4"/>
      <c r="Q8" s="4"/>
      <c r="R8" s="4"/>
      <c r="S8" s="4"/>
      <c r="T8" s="4"/>
      <c r="U8" s="4"/>
      <c r="V8" s="4"/>
      <c r="W8" s="4"/>
      <c r="X8" s="4"/>
      <c r="Y8" s="4"/>
      <c r="Z8" s="4"/>
      <c r="AA8" s="4"/>
      <c r="AB8" s="4"/>
      <c r="AC8" s="4"/>
      <c r="AD8" s="4"/>
      <c r="AE8" s="4"/>
      <c r="AF8" s="4"/>
      <c r="AG8" s="4"/>
    </row>
    <row r="9" spans="1:33" ht="20.25" customHeight="1">
      <c r="A9" s="264">
        <f>Entry!A18</f>
        <v>17</v>
      </c>
      <c r="B9" s="399" t="str">
        <f>Entry!B18</f>
        <v>Li</v>
      </c>
      <c r="C9" s="399" t="str">
        <f>Entry!C18</f>
        <v>Boyd</v>
      </c>
      <c r="D9" s="264" t="str">
        <f>Entry!D18</f>
        <v>Ford</v>
      </c>
      <c r="E9" s="264" t="str">
        <f>'Day 9'!E18</f>
        <v>H60</v>
      </c>
      <c r="F9" s="400">
        <f>'Day 9 Totals'!O17</f>
        <v>325</v>
      </c>
      <c r="G9" s="401">
        <f>'Day 9 Totals'!P17</f>
        <v>7</v>
      </c>
      <c r="H9" s="161"/>
      <c r="I9" s="157"/>
      <c r="J9" s="4"/>
      <c r="K9" s="4"/>
      <c r="L9" s="4"/>
      <c r="M9" s="4"/>
      <c r="N9" s="4"/>
      <c r="O9" s="4"/>
      <c r="P9" s="4"/>
      <c r="Q9" s="4"/>
      <c r="R9" s="4"/>
      <c r="S9" s="4"/>
      <c r="T9" s="4"/>
      <c r="U9" s="4"/>
      <c r="V9" s="4"/>
      <c r="W9" s="4"/>
      <c r="X9" s="4"/>
      <c r="Y9" s="4"/>
      <c r="Z9" s="4"/>
      <c r="AA9" s="4"/>
      <c r="AB9" s="4"/>
      <c r="AC9" s="4"/>
      <c r="AD9" s="4"/>
      <c r="AE9" s="4"/>
      <c r="AF9" s="4"/>
      <c r="AG9" s="4"/>
    </row>
    <row r="10" spans="1:33" ht="20.25" customHeight="1">
      <c r="A10" s="264">
        <f>Entry!A10</f>
        <v>9</v>
      </c>
      <c r="B10" s="399" t="str">
        <f>Entry!B10</f>
        <v>Riddell</v>
      </c>
      <c r="C10" s="399" t="str">
        <f>Entry!C10</f>
        <v>Riddell</v>
      </c>
      <c r="D10" s="264" t="str">
        <f>Entry!D10</f>
        <v>Triumph</v>
      </c>
      <c r="E10" s="264" t="str">
        <f>'Day 9'!E11</f>
        <v>H70</v>
      </c>
      <c r="F10" s="400">
        <f>'Day 9 Totals'!O10</f>
        <v>332</v>
      </c>
      <c r="G10" s="401">
        <f>'Day 9 Totals'!P10</f>
        <v>8</v>
      </c>
      <c r="H10" s="161"/>
      <c r="I10" s="157"/>
      <c r="J10" s="4"/>
      <c r="K10" s="4"/>
      <c r="L10" s="4"/>
      <c r="M10" s="4"/>
      <c r="N10" s="4"/>
      <c r="O10" s="4"/>
      <c r="P10" s="4"/>
      <c r="Q10" s="4"/>
      <c r="R10" s="4"/>
      <c r="S10" s="4"/>
      <c r="T10" s="4"/>
      <c r="U10" s="4"/>
      <c r="V10" s="4"/>
      <c r="W10" s="4"/>
      <c r="X10" s="4"/>
      <c r="Y10" s="4"/>
      <c r="Z10" s="4"/>
      <c r="AA10" s="4"/>
      <c r="AB10" s="4"/>
      <c r="AC10" s="4"/>
      <c r="AD10" s="4"/>
      <c r="AE10" s="4"/>
      <c r="AF10" s="4"/>
      <c r="AG10" s="4"/>
    </row>
    <row r="11" spans="1:33" ht="20.25" customHeight="1">
      <c r="A11" s="264">
        <f>Entry!A13</f>
        <v>12</v>
      </c>
      <c r="B11" s="399" t="str">
        <f>Entry!B13</f>
        <v>Cairns</v>
      </c>
      <c r="C11" s="399" t="str">
        <f>Entry!C13</f>
        <v>Cairns</v>
      </c>
      <c r="D11" s="264" t="str">
        <f>Entry!D13</f>
        <v>Jeep</v>
      </c>
      <c r="E11" s="264" t="str">
        <f>'Day 9'!E14</f>
        <v>II SOP</v>
      </c>
      <c r="F11" s="400">
        <f>'Day 9 Totals'!O13</f>
        <v>336</v>
      </c>
      <c r="G11" s="401">
        <f>'Day 9 Totals'!P13</f>
        <v>9</v>
      </c>
      <c r="H11" s="161"/>
      <c r="I11" s="157"/>
      <c r="J11" s="4"/>
      <c r="K11" s="4"/>
      <c r="L11" s="4"/>
      <c r="M11" s="4"/>
      <c r="N11" s="4"/>
      <c r="O11" s="4"/>
      <c r="P11" s="4"/>
      <c r="Q11" s="4"/>
      <c r="R11" s="4"/>
      <c r="S11" s="4"/>
      <c r="T11" s="4"/>
      <c r="U11" s="4"/>
      <c r="V11" s="4"/>
      <c r="W11" s="4"/>
      <c r="X11" s="4"/>
      <c r="Y11" s="4"/>
      <c r="Z11" s="4"/>
      <c r="AA11" s="4"/>
      <c r="AB11" s="4"/>
      <c r="AC11" s="4"/>
      <c r="AD11" s="4"/>
      <c r="AE11" s="4"/>
      <c r="AF11" s="4"/>
      <c r="AG11" s="4"/>
    </row>
    <row r="12" spans="1:33" ht="20.25" customHeight="1">
      <c r="A12" s="264">
        <f>Entry!A31</f>
        <v>35</v>
      </c>
      <c r="B12" s="399" t="str">
        <f>Entry!B31</f>
        <v>Cairns</v>
      </c>
      <c r="C12" s="399"/>
      <c r="D12" s="264" t="str">
        <f>Entry!D31</f>
        <v>KTM</v>
      </c>
      <c r="E12" s="264" t="str">
        <f>'Day 9'!E30</f>
        <v>IV SOP</v>
      </c>
      <c r="F12" s="400">
        <f>'Day 9 Totals'!O30</f>
        <v>364</v>
      </c>
      <c r="G12" s="401">
        <f>'Day 9 Totals'!P30</f>
        <v>10</v>
      </c>
      <c r="H12" s="161"/>
      <c r="I12" s="157"/>
      <c r="J12" s="4"/>
      <c r="K12" s="4"/>
      <c r="L12" s="4"/>
      <c r="M12" s="4"/>
      <c r="N12" s="4"/>
      <c r="O12" s="4"/>
      <c r="P12" s="4"/>
      <c r="Q12" s="4"/>
      <c r="R12" s="4"/>
      <c r="S12" s="4"/>
      <c r="T12" s="4"/>
      <c r="U12" s="4"/>
      <c r="V12" s="4"/>
      <c r="W12" s="4"/>
      <c r="X12" s="4"/>
      <c r="Y12" s="4"/>
      <c r="Z12" s="4"/>
      <c r="AA12" s="4"/>
      <c r="AB12" s="4"/>
      <c r="AC12" s="4"/>
      <c r="AD12" s="4"/>
      <c r="AE12" s="4"/>
      <c r="AF12" s="4"/>
      <c r="AG12" s="4"/>
    </row>
    <row r="13" spans="1:33" ht="20.25" customHeight="1">
      <c r="A13" s="264">
        <f>Entry!A6</f>
        <v>5</v>
      </c>
      <c r="B13" s="399" t="str">
        <f>Entry!B6</f>
        <v>Cole</v>
      </c>
      <c r="C13" s="399" t="str">
        <f>Entry!C6</f>
        <v>Corbett</v>
      </c>
      <c r="D13" s="264" t="str">
        <f>Entry!D6</f>
        <v>Jeep</v>
      </c>
      <c r="E13" s="264" t="str">
        <f>'Day 9'!E7</f>
        <v>II SOP</v>
      </c>
      <c r="F13" s="400">
        <f>'Day 9 Totals'!O6</f>
        <v>424</v>
      </c>
      <c r="G13" s="401">
        <f>'Day 9 Totals'!P6</f>
        <v>11</v>
      </c>
      <c r="H13" s="161"/>
      <c r="I13" s="157"/>
      <c r="J13" s="4"/>
      <c r="K13" s="4"/>
      <c r="L13" s="4"/>
      <c r="M13" s="4"/>
      <c r="N13" s="4"/>
      <c r="O13" s="4"/>
      <c r="P13" s="4"/>
      <c r="Q13" s="4"/>
      <c r="R13" s="4"/>
      <c r="S13" s="4"/>
      <c r="T13" s="4"/>
      <c r="U13" s="4"/>
      <c r="V13" s="4"/>
      <c r="W13" s="4"/>
      <c r="X13" s="4"/>
      <c r="Y13" s="4"/>
      <c r="Z13" s="4"/>
      <c r="AA13" s="4"/>
      <c r="AB13" s="4"/>
      <c r="AC13" s="4"/>
      <c r="AD13" s="4"/>
      <c r="AE13" s="4"/>
      <c r="AF13" s="4"/>
      <c r="AG13" s="4"/>
    </row>
    <row r="14" spans="1:33" ht="20.25" customHeight="1">
      <c r="A14" s="264">
        <f>Entry!A8</f>
        <v>7</v>
      </c>
      <c r="B14" s="399" t="str">
        <f>Entry!B8</f>
        <v>Hines</v>
      </c>
      <c r="C14" s="399" t="str">
        <f>Entry!C8</f>
        <v>Zimmerman</v>
      </c>
      <c r="D14" s="264" t="str">
        <f>Entry!D8</f>
        <v>Subaru</v>
      </c>
      <c r="E14" s="264" t="str">
        <f>'Day 9'!E9</f>
        <v>I</v>
      </c>
      <c r="F14" s="400">
        <f>'Day 9 Totals'!O8</f>
        <v>461</v>
      </c>
      <c r="G14" s="401">
        <f>'Day 9 Totals'!P8</f>
        <v>12</v>
      </c>
      <c r="H14" s="161"/>
      <c r="I14" s="157"/>
      <c r="J14" s="4"/>
      <c r="K14" s="4"/>
      <c r="L14" s="4"/>
      <c r="M14" s="4"/>
      <c r="N14" s="4"/>
      <c r="O14" s="4"/>
      <c r="P14" s="4"/>
      <c r="Q14" s="4"/>
      <c r="R14" s="4"/>
      <c r="S14" s="4"/>
      <c r="T14" s="4"/>
      <c r="U14" s="4"/>
      <c r="V14" s="4"/>
      <c r="W14" s="4"/>
      <c r="X14" s="4"/>
      <c r="Y14" s="4"/>
      <c r="Z14" s="4"/>
      <c r="AA14" s="4"/>
      <c r="AB14" s="4"/>
      <c r="AC14" s="4"/>
      <c r="AD14" s="4"/>
      <c r="AE14" s="4"/>
      <c r="AF14" s="4"/>
      <c r="AG14" s="4"/>
    </row>
    <row r="15" spans="1:33" ht="20.25" customHeight="1">
      <c r="A15" s="264">
        <f>Entry!A34</f>
        <v>38</v>
      </c>
      <c r="B15" s="399" t="str">
        <f>Entry!B34</f>
        <v>Toney</v>
      </c>
      <c r="C15" s="399"/>
      <c r="D15" s="264" t="str">
        <f>Entry!D34</f>
        <v>Kawasaki</v>
      </c>
      <c r="E15" s="264" t="s">
        <v>260</v>
      </c>
      <c r="F15" s="400">
        <f>'Day 9 Totals'!O33</f>
        <v>473</v>
      </c>
      <c r="G15" s="401">
        <f>'Day 9 Totals'!P33</f>
        <v>13</v>
      </c>
      <c r="H15" s="161"/>
      <c r="I15" s="157"/>
      <c r="J15" s="4"/>
      <c r="K15" s="4"/>
      <c r="L15" s="4"/>
      <c r="M15" s="4"/>
      <c r="N15" s="4"/>
      <c r="O15" s="4"/>
      <c r="P15" s="4"/>
      <c r="Q15" s="4"/>
      <c r="R15" s="4"/>
      <c r="S15" s="4"/>
      <c r="T15" s="4"/>
      <c r="U15" s="4"/>
      <c r="V15" s="4"/>
      <c r="W15" s="4"/>
      <c r="X15" s="4"/>
      <c r="Y15" s="4"/>
      <c r="Z15" s="4"/>
      <c r="AA15" s="4"/>
      <c r="AB15" s="4"/>
      <c r="AC15" s="4"/>
      <c r="AD15" s="4"/>
      <c r="AE15" s="4"/>
      <c r="AF15" s="4"/>
      <c r="AG15" s="4"/>
    </row>
    <row r="16" spans="1:33" ht="20.25" customHeight="1">
      <c r="A16" s="264">
        <f>Entry!A41</f>
        <v>46</v>
      </c>
      <c r="B16" s="399" t="str">
        <f>Entry!B41</f>
        <v>Smoljan</v>
      </c>
      <c r="C16" s="399"/>
      <c r="D16" s="264" t="str">
        <f>Entry!D41</f>
        <v>KTM</v>
      </c>
      <c r="E16" s="264" t="s">
        <v>219</v>
      </c>
      <c r="F16" s="400">
        <f>'Day 9 Totals'!O39</f>
        <v>504</v>
      </c>
      <c r="G16" s="401">
        <f>'Day 9 Totals'!P39</f>
        <v>14</v>
      </c>
      <c r="H16" s="161"/>
      <c r="I16" s="157"/>
      <c r="J16" s="4"/>
      <c r="K16" s="4"/>
      <c r="L16" s="4"/>
      <c r="M16" s="4"/>
      <c r="N16" s="4"/>
      <c r="O16" s="4"/>
      <c r="P16" s="4"/>
      <c r="Q16" s="4"/>
      <c r="R16" s="4"/>
      <c r="S16" s="4"/>
      <c r="T16" s="4"/>
      <c r="U16" s="4"/>
      <c r="V16" s="4"/>
      <c r="W16" s="4"/>
      <c r="X16" s="4"/>
      <c r="Y16" s="4"/>
      <c r="Z16" s="4"/>
      <c r="AA16" s="4"/>
      <c r="AB16" s="4"/>
      <c r="AC16" s="4"/>
      <c r="AD16" s="4"/>
      <c r="AE16" s="4"/>
      <c r="AF16" s="4"/>
      <c r="AG16" s="4"/>
    </row>
    <row r="17" spans="1:33" ht="20.25" customHeight="1">
      <c r="A17" s="264">
        <f>Entry!A50</f>
        <v>55</v>
      </c>
      <c r="B17" s="399" t="str">
        <f>Entry!B50</f>
        <v>Martynov</v>
      </c>
      <c r="C17" s="399"/>
      <c r="D17" s="264" t="str">
        <f>Entry!D50</f>
        <v>KTM</v>
      </c>
      <c r="E17" s="264" t="s">
        <v>253</v>
      </c>
      <c r="F17" s="400">
        <f>'Day 9 Totals'!O44</f>
        <v>526</v>
      </c>
      <c r="G17" s="401">
        <f>'Day 9 Totals'!P44</f>
        <v>15</v>
      </c>
      <c r="H17" s="161"/>
      <c r="I17" s="157"/>
      <c r="J17" s="4"/>
      <c r="K17" s="4"/>
      <c r="L17" s="4"/>
      <c r="M17" s="4"/>
      <c r="N17" s="4"/>
      <c r="O17" s="4"/>
      <c r="P17" s="4"/>
      <c r="Q17" s="4"/>
      <c r="R17" s="4"/>
      <c r="S17" s="4"/>
      <c r="T17" s="4"/>
      <c r="U17" s="4"/>
      <c r="V17" s="4"/>
      <c r="W17" s="4"/>
      <c r="X17" s="4"/>
      <c r="Y17" s="4"/>
      <c r="Z17" s="4"/>
      <c r="AA17" s="4"/>
      <c r="AB17" s="4"/>
      <c r="AC17" s="4"/>
      <c r="AD17" s="4"/>
      <c r="AE17" s="4"/>
      <c r="AF17" s="4"/>
      <c r="AG17" s="4"/>
    </row>
    <row r="18" spans="1:33" ht="20.25" customHeight="1">
      <c r="A18" s="264">
        <f>Entry!A33</f>
        <v>37</v>
      </c>
      <c r="B18" s="399" t="str">
        <f>Entry!B33</f>
        <v>Sorenson</v>
      </c>
      <c r="C18" s="399"/>
      <c r="D18" s="264" t="str">
        <f>Entry!D33</f>
        <v>KTM</v>
      </c>
      <c r="E18" s="264" t="s">
        <v>219</v>
      </c>
      <c r="F18" s="400">
        <f>'Day 9 Totals'!O32</f>
        <v>529</v>
      </c>
      <c r="G18" s="401">
        <f>'Day 9 Totals'!P32</f>
        <v>16</v>
      </c>
      <c r="H18" s="161"/>
      <c r="I18" s="157"/>
      <c r="J18" s="4"/>
      <c r="K18" s="4"/>
      <c r="L18" s="4"/>
      <c r="M18" s="4"/>
      <c r="N18" s="4"/>
      <c r="O18" s="4"/>
      <c r="P18" s="4"/>
      <c r="Q18" s="4"/>
      <c r="R18" s="4"/>
      <c r="S18" s="4"/>
      <c r="T18" s="4"/>
      <c r="U18" s="4"/>
      <c r="V18" s="4"/>
      <c r="W18" s="4"/>
      <c r="X18" s="4"/>
      <c r="Y18" s="4"/>
      <c r="Z18" s="4"/>
      <c r="AA18" s="4"/>
      <c r="AB18" s="4"/>
      <c r="AC18" s="4"/>
      <c r="AD18" s="4"/>
      <c r="AE18" s="4"/>
      <c r="AF18" s="4"/>
      <c r="AG18" s="4"/>
    </row>
    <row r="19" spans="1:33" ht="20.25" customHeight="1">
      <c r="A19" s="264">
        <f>Entry!A36</f>
        <v>41</v>
      </c>
      <c r="B19" s="399" t="str">
        <f>Entry!B36</f>
        <v>Van Wyck</v>
      </c>
      <c r="C19" s="399"/>
      <c r="D19" s="264" t="s">
        <v>234</v>
      </c>
      <c r="E19" s="264" t="str">
        <f>'Day 9'!E34</f>
        <v>III</v>
      </c>
      <c r="F19" s="400">
        <f>'Day 9 Totals'!O34</f>
        <v>533</v>
      </c>
      <c r="G19" s="401">
        <f>'Day 9 Totals'!P34</f>
        <v>17</v>
      </c>
      <c r="H19" s="161"/>
      <c r="I19" s="157"/>
      <c r="J19" s="4"/>
      <c r="K19" s="4"/>
      <c r="L19" s="4"/>
      <c r="M19" s="4"/>
      <c r="N19" s="4"/>
      <c r="O19" s="4"/>
      <c r="P19" s="4"/>
      <c r="Q19" s="4"/>
      <c r="R19" s="4"/>
      <c r="S19" s="4"/>
      <c r="T19" s="4"/>
      <c r="U19" s="4"/>
      <c r="V19" s="4"/>
      <c r="W19" s="4"/>
      <c r="X19" s="4"/>
      <c r="Y19" s="4"/>
      <c r="Z19" s="4"/>
      <c r="AA19" s="4"/>
      <c r="AB19" s="4"/>
      <c r="AC19" s="4"/>
      <c r="AD19" s="4"/>
      <c r="AE19" s="4"/>
      <c r="AF19" s="4"/>
      <c r="AG19" s="4"/>
    </row>
    <row r="20" spans="1:33" ht="20.25" customHeight="1">
      <c r="A20" s="264">
        <f>Entry!A29</f>
        <v>33</v>
      </c>
      <c r="B20" s="399" t="str">
        <f>Entry!B29</f>
        <v>Holcomb</v>
      </c>
      <c r="C20" s="399"/>
      <c r="D20" s="264" t="str">
        <f>Entry!D29</f>
        <v>KTM</v>
      </c>
      <c r="E20" s="264" t="s">
        <v>260</v>
      </c>
      <c r="F20" s="400">
        <f>'Day 9 Totals'!O28</f>
        <v>547</v>
      </c>
      <c r="G20" s="401">
        <f>'Day 9 Totals'!P28</f>
        <v>18</v>
      </c>
      <c r="H20" s="161"/>
      <c r="I20" s="157"/>
      <c r="J20" s="4"/>
      <c r="K20" s="4"/>
      <c r="L20" s="4"/>
      <c r="M20" s="4"/>
      <c r="N20" s="4"/>
      <c r="O20" s="4"/>
      <c r="P20" s="4"/>
      <c r="Q20" s="4"/>
      <c r="R20" s="4"/>
      <c r="S20" s="4"/>
      <c r="T20" s="4"/>
      <c r="U20" s="4"/>
      <c r="V20" s="4"/>
      <c r="W20" s="4"/>
      <c r="X20" s="4"/>
      <c r="Y20" s="4"/>
      <c r="Z20" s="4"/>
      <c r="AA20" s="4"/>
      <c r="AB20" s="4"/>
      <c r="AC20" s="4"/>
      <c r="AD20" s="4"/>
      <c r="AE20" s="4"/>
      <c r="AF20" s="4"/>
      <c r="AG20" s="4"/>
    </row>
    <row r="21" spans="1:33" ht="20.25" customHeight="1">
      <c r="A21" s="264">
        <f>Entry!A30</f>
        <v>34</v>
      </c>
      <c r="B21" s="399" t="str">
        <f>Entry!B30</f>
        <v>Rutherford</v>
      </c>
      <c r="C21" s="399"/>
      <c r="D21" s="264" t="str">
        <f>Entry!D30</f>
        <v>KTM</v>
      </c>
      <c r="E21" s="264" t="s">
        <v>216</v>
      </c>
      <c r="F21" s="400">
        <f>'Day 9 Totals'!O29</f>
        <v>556</v>
      </c>
      <c r="G21" s="401">
        <f>'Day 9 Totals'!P29</f>
        <v>19</v>
      </c>
      <c r="H21" s="161"/>
      <c r="I21" s="157"/>
      <c r="J21" s="4"/>
      <c r="K21" s="4"/>
      <c r="L21" s="4"/>
      <c r="M21" s="4"/>
      <c r="N21" s="4"/>
      <c r="O21" s="4"/>
      <c r="P21" s="4"/>
      <c r="Q21" s="4"/>
      <c r="R21" s="4"/>
      <c r="S21" s="4"/>
      <c r="T21" s="4"/>
      <c r="U21" s="4"/>
      <c r="V21" s="4"/>
      <c r="W21" s="4"/>
      <c r="X21" s="4"/>
      <c r="Y21" s="4"/>
      <c r="Z21" s="4"/>
      <c r="AA21" s="4"/>
      <c r="AB21" s="4"/>
      <c r="AC21" s="4"/>
      <c r="AD21" s="4"/>
      <c r="AE21" s="4"/>
      <c r="AF21" s="4"/>
      <c r="AG21" s="4"/>
    </row>
    <row r="22" spans="1:33" ht="20.25" customHeight="1">
      <c r="A22" s="264">
        <f>Entry!A14</f>
        <v>13</v>
      </c>
      <c r="B22" s="399" t="str">
        <f>Entry!B14</f>
        <v>Cook</v>
      </c>
      <c r="C22" s="399" t="str">
        <f>Entry!C14</f>
        <v>Cook</v>
      </c>
      <c r="D22" s="264" t="str">
        <f>Entry!D14</f>
        <v>Jeep</v>
      </c>
      <c r="E22" s="264" t="str">
        <f>'Day 9'!E15</f>
        <v>II SOP</v>
      </c>
      <c r="F22" s="400">
        <f>'Day 9 Totals'!O14</f>
        <v>649</v>
      </c>
      <c r="G22" s="401">
        <f>'Day 9 Totals'!P14</f>
        <v>20</v>
      </c>
      <c r="H22" s="161"/>
      <c r="I22" s="158"/>
      <c r="J22" s="4"/>
      <c r="K22" s="4"/>
      <c r="L22" s="4"/>
      <c r="M22" s="4"/>
      <c r="N22" s="4"/>
      <c r="O22" s="4"/>
      <c r="P22" s="4"/>
      <c r="Q22" s="4"/>
      <c r="R22" s="4"/>
      <c r="S22" s="4"/>
      <c r="T22" s="4"/>
      <c r="U22" s="4"/>
      <c r="V22" s="4"/>
      <c r="W22" s="4"/>
      <c r="X22" s="4"/>
      <c r="Y22" s="4"/>
      <c r="Z22" s="4"/>
      <c r="AA22" s="4"/>
      <c r="AB22" s="4"/>
      <c r="AC22" s="4"/>
      <c r="AD22" s="4"/>
      <c r="AE22" s="4"/>
      <c r="AF22" s="4"/>
      <c r="AG22" s="4"/>
    </row>
    <row r="23" spans="1:33" ht="20.25" customHeight="1">
      <c r="A23" s="264">
        <f>Entry!A4</f>
        <v>3</v>
      </c>
      <c r="B23" s="399" t="str">
        <f>Entry!B4</f>
        <v>Adams</v>
      </c>
      <c r="C23" s="399" t="str">
        <f>Entry!C4</f>
        <v>Bonaime</v>
      </c>
      <c r="D23" s="264" t="str">
        <f>Entry!D4</f>
        <v>Subaru</v>
      </c>
      <c r="E23" s="264" t="str">
        <f>'Day 9'!E5</f>
        <v>I SOP</v>
      </c>
      <c r="F23" s="400">
        <f>'Day 9 Totals'!O4</f>
        <v>657</v>
      </c>
      <c r="G23" s="401">
        <f>'Day 9 Totals'!P4</f>
        <v>21</v>
      </c>
      <c r="H23" s="161"/>
      <c r="I23" s="157"/>
      <c r="J23" s="2"/>
      <c r="K23" s="2"/>
      <c r="L23" s="2"/>
      <c r="M23" s="2"/>
      <c r="N23" s="2"/>
      <c r="O23" s="2"/>
      <c r="P23" s="2"/>
      <c r="Q23" s="2"/>
      <c r="R23" s="2"/>
      <c r="S23" s="2"/>
      <c r="T23" s="2"/>
      <c r="U23" s="2"/>
      <c r="V23" s="2"/>
      <c r="W23" s="2"/>
      <c r="X23" s="2"/>
      <c r="Y23" s="2"/>
      <c r="Z23" s="2"/>
      <c r="AA23" s="2"/>
      <c r="AB23" s="2"/>
      <c r="AC23" s="2"/>
      <c r="AD23" s="2"/>
      <c r="AE23" s="2"/>
      <c r="AF23" s="4"/>
      <c r="AG23" s="4"/>
    </row>
    <row r="24" spans="1:33" ht="20.25" customHeight="1">
      <c r="A24" s="264">
        <f>Entry!A20</f>
        <v>20</v>
      </c>
      <c r="B24" s="399" t="str">
        <f>Entry!B20</f>
        <v>Neff</v>
      </c>
      <c r="C24" s="399" t="str">
        <f>Entry!C20</f>
        <v>Holland</v>
      </c>
      <c r="D24" s="264" t="str">
        <f>Entry!D20</f>
        <v>GMC</v>
      </c>
      <c r="E24" s="264" t="str">
        <f>'Day 9'!E20</f>
        <v>II SOP</v>
      </c>
      <c r="F24" s="400">
        <f>'Day 9 Totals'!O19</f>
        <v>707</v>
      </c>
      <c r="G24" s="401">
        <f>'Day 9 Totals'!P19</f>
        <v>22</v>
      </c>
      <c r="H24" s="161"/>
      <c r="I24" s="157"/>
      <c r="J24" s="4"/>
      <c r="K24" s="4"/>
      <c r="L24" s="4"/>
      <c r="M24" s="4"/>
      <c r="N24" s="4"/>
      <c r="O24" s="4"/>
      <c r="P24" s="4"/>
      <c r="Q24" s="4"/>
      <c r="R24" s="4"/>
      <c r="S24" s="4"/>
      <c r="T24" s="4"/>
      <c r="U24" s="4"/>
      <c r="V24" s="4"/>
      <c r="W24" s="4"/>
      <c r="X24" s="4"/>
      <c r="Y24" s="4"/>
      <c r="Z24" s="4"/>
      <c r="AA24" s="4"/>
      <c r="AB24" s="4"/>
      <c r="AC24" s="4"/>
      <c r="AD24" s="4"/>
      <c r="AE24" s="4"/>
      <c r="AF24" s="4"/>
      <c r="AG24" s="4"/>
    </row>
    <row r="25" spans="1:33" ht="20.25" customHeight="1">
      <c r="A25" s="264">
        <f>Entry!A12</f>
        <v>11</v>
      </c>
      <c r="B25" s="399" t="str">
        <f>Entry!B12</f>
        <v>Pyck</v>
      </c>
      <c r="C25" s="399" t="str">
        <f>Entry!C12</f>
        <v>Nelson</v>
      </c>
      <c r="D25" s="264" t="str">
        <f>Entry!D12</f>
        <v>Jeep</v>
      </c>
      <c r="E25" s="264" t="str">
        <f>'Day 9'!E13</f>
        <v>II SOP</v>
      </c>
      <c r="F25" s="400">
        <f>'Day 9 Totals'!O12</f>
        <v>720</v>
      </c>
      <c r="G25" s="401">
        <f>'Day 9 Totals'!P12</f>
        <v>23</v>
      </c>
      <c r="H25" s="161"/>
      <c r="I25" s="157"/>
      <c r="J25" s="4"/>
      <c r="K25" s="4"/>
      <c r="L25" s="4"/>
      <c r="M25" s="4"/>
      <c r="N25" s="4"/>
      <c r="O25" s="4"/>
      <c r="P25" s="4"/>
      <c r="Q25" s="4"/>
      <c r="R25" s="4"/>
      <c r="S25" s="4"/>
      <c r="T25" s="4"/>
      <c r="U25" s="4"/>
      <c r="V25" s="4"/>
      <c r="W25" s="4"/>
      <c r="X25" s="4"/>
      <c r="Y25" s="4"/>
      <c r="Z25" s="4"/>
      <c r="AA25" s="4"/>
      <c r="AB25" s="4"/>
      <c r="AC25" s="4"/>
      <c r="AD25" s="4"/>
      <c r="AE25" s="4"/>
      <c r="AF25" s="4"/>
      <c r="AG25" s="4"/>
    </row>
    <row r="26" spans="1:33" ht="20.25" customHeight="1">
      <c r="A26" s="264">
        <f>Entry!A51</f>
        <v>56</v>
      </c>
      <c r="B26" s="399" t="str">
        <f>Entry!B51</f>
        <v>Mackey</v>
      </c>
      <c r="C26" s="399"/>
      <c r="D26" s="264" t="str">
        <f>Entry!D51</f>
        <v>Suzuki</v>
      </c>
      <c r="E26" s="264" t="str">
        <f>'Day 9'!E45</f>
        <v>III SOP</v>
      </c>
      <c r="F26" s="400">
        <f>'Day 9 Totals'!O45</f>
        <v>725</v>
      </c>
      <c r="G26" s="401">
        <f>'Day 9 Totals'!P45</f>
        <v>24</v>
      </c>
      <c r="H26" s="161"/>
      <c r="I26" s="157"/>
      <c r="J26" s="4"/>
      <c r="K26" s="4"/>
      <c r="L26" s="4"/>
      <c r="M26" s="4"/>
      <c r="N26" s="4"/>
      <c r="O26" s="4"/>
      <c r="P26" s="4"/>
      <c r="Q26" s="4"/>
      <c r="R26" s="4"/>
      <c r="S26" s="4"/>
      <c r="T26" s="4"/>
      <c r="U26" s="4"/>
      <c r="V26" s="4"/>
      <c r="W26" s="4"/>
      <c r="X26" s="4"/>
      <c r="Y26" s="4"/>
      <c r="Z26" s="4"/>
      <c r="AA26" s="4"/>
      <c r="AB26" s="4"/>
      <c r="AC26" s="4"/>
      <c r="AD26" s="4"/>
      <c r="AE26" s="4"/>
      <c r="AF26" s="4"/>
      <c r="AG26" s="4"/>
    </row>
    <row r="27" spans="1:33" ht="20.25" customHeight="1">
      <c r="A27" s="264">
        <f>Entry!A5</f>
        <v>4</v>
      </c>
      <c r="B27" s="399" t="str">
        <f>Entry!B5</f>
        <v>Wade</v>
      </c>
      <c r="C27" s="399" t="str">
        <f>Entry!C5</f>
        <v>Moghaddam</v>
      </c>
      <c r="D27" s="264" t="str">
        <f>Entry!D5</f>
        <v>Jeep</v>
      </c>
      <c r="E27" s="264" t="str">
        <f>'Day 9'!E6</f>
        <v>II SOP</v>
      </c>
      <c r="F27" s="400">
        <f>'Day 9 Totals'!O5</f>
        <v>733</v>
      </c>
      <c r="G27" s="401">
        <f>'Day 9 Totals'!P5</f>
        <v>25</v>
      </c>
      <c r="H27" s="161"/>
      <c r="I27" s="157"/>
      <c r="J27" s="4"/>
      <c r="K27" s="4"/>
      <c r="L27" s="4"/>
      <c r="M27" s="4"/>
      <c r="N27" s="4"/>
      <c r="O27" s="4"/>
      <c r="P27" s="4"/>
      <c r="Q27" s="4"/>
      <c r="R27" s="4"/>
      <c r="S27" s="4"/>
      <c r="T27" s="4"/>
      <c r="U27" s="4"/>
      <c r="V27" s="4"/>
      <c r="W27" s="4"/>
      <c r="X27" s="4"/>
      <c r="Y27" s="4"/>
      <c r="Z27" s="4"/>
      <c r="AA27" s="4"/>
      <c r="AB27" s="4"/>
      <c r="AC27" s="4"/>
      <c r="AD27" s="4"/>
      <c r="AE27" s="4"/>
      <c r="AF27" s="4"/>
      <c r="AG27" s="4"/>
    </row>
    <row r="28" spans="1:9" ht="16.5">
      <c r="A28" s="264">
        <f>Entry!A42</f>
        <v>47</v>
      </c>
      <c r="B28" s="399" t="str">
        <f>Entry!B42</f>
        <v>Degarate</v>
      </c>
      <c r="C28" s="399"/>
      <c r="D28" s="264" t="str">
        <f>Entry!D42</f>
        <v>Husqvarna</v>
      </c>
      <c r="E28" s="264" t="s">
        <v>253</v>
      </c>
      <c r="F28" s="400">
        <f>'Day 9 Totals'!O40</f>
        <v>761</v>
      </c>
      <c r="G28" s="401">
        <f>'Day 9 Totals'!P40</f>
        <v>27</v>
      </c>
      <c r="H28" s="161"/>
      <c r="I28" s="157"/>
    </row>
    <row r="29" spans="1:9" ht="16.5">
      <c r="A29" s="264">
        <f>Entry!A40</f>
        <v>45</v>
      </c>
      <c r="B29" s="399" t="str">
        <f>Entry!B40</f>
        <v>Nash</v>
      </c>
      <c r="C29" s="399"/>
      <c r="D29" s="264" t="str">
        <f>Entry!D40</f>
        <v>Suzuki</v>
      </c>
      <c r="E29" s="264" t="str">
        <f>'Day 9'!E38</f>
        <v>IV SOP</v>
      </c>
      <c r="F29" s="400">
        <f>'Day 9 Totals'!O38</f>
        <v>767</v>
      </c>
      <c r="G29" s="401">
        <f>'Day 9 Totals'!P38</f>
        <v>28</v>
      </c>
      <c r="H29" s="161"/>
      <c r="I29" s="157"/>
    </row>
    <row r="30" spans="1:9" ht="16.5">
      <c r="A30" s="264">
        <f>Entry!A17</f>
        <v>16</v>
      </c>
      <c r="B30" s="399" t="str">
        <f>Entry!B17</f>
        <v>Friend</v>
      </c>
      <c r="C30" s="399" t="str">
        <f>Entry!C17</f>
        <v>Thomas</v>
      </c>
      <c r="D30" s="264" t="str">
        <f>Entry!D17</f>
        <v>Mini</v>
      </c>
      <c r="E30" s="264" t="str">
        <f>'Day 9'!E17</f>
        <v>I SOP</v>
      </c>
      <c r="F30" s="400">
        <f>'Day 9 Totals'!O16</f>
        <v>818</v>
      </c>
      <c r="G30" s="401">
        <f>'Day 9 Totals'!P16</f>
        <v>29</v>
      </c>
      <c r="H30" s="161"/>
      <c r="I30" s="157"/>
    </row>
    <row r="31" spans="1:9" ht="16.5">
      <c r="A31" s="264">
        <f>Entry!A37</f>
        <v>42</v>
      </c>
      <c r="B31" s="399" t="str">
        <f>Entry!B37</f>
        <v>Beckers</v>
      </c>
      <c r="C31" s="399"/>
      <c r="D31" s="264" t="str">
        <f>Entry!D37</f>
        <v>KTM</v>
      </c>
      <c r="E31" s="264" t="s">
        <v>216</v>
      </c>
      <c r="F31" s="400">
        <f>'Day 9 Totals'!O35</f>
        <v>844</v>
      </c>
      <c r="G31" s="401">
        <f>'Day 9 Totals'!P35</f>
        <v>30</v>
      </c>
      <c r="H31" s="161"/>
      <c r="I31" s="157"/>
    </row>
    <row r="32" spans="1:9" ht="16.5">
      <c r="A32" s="264">
        <f>Entry!A7</f>
        <v>6</v>
      </c>
      <c r="B32" s="399" t="str">
        <f>Entry!B7</f>
        <v>Blackie</v>
      </c>
      <c r="C32" s="399" t="str">
        <f>Entry!C7</f>
        <v>Blackie</v>
      </c>
      <c r="D32" s="264" t="str">
        <f>Entry!D7</f>
        <v>Jeep</v>
      </c>
      <c r="E32" s="264" t="str">
        <f>'Day 9'!E8</f>
        <v>II SOP</v>
      </c>
      <c r="F32" s="400">
        <f>'Day 9 Totals'!O7</f>
        <v>868</v>
      </c>
      <c r="G32" s="401">
        <f>'Day 9 Totals'!P7</f>
        <v>31</v>
      </c>
      <c r="H32" s="161"/>
      <c r="I32" s="157"/>
    </row>
    <row r="33" spans="1:9" ht="16.5">
      <c r="A33" s="264">
        <f>Entry!A21</f>
        <v>21</v>
      </c>
      <c r="B33" s="399" t="str">
        <f>Entry!B21</f>
        <v>Perkins</v>
      </c>
      <c r="C33" s="399" t="str">
        <f>Entry!C21</f>
        <v>Perkins</v>
      </c>
      <c r="D33" s="264" t="str">
        <f>Entry!D21</f>
        <v>Toyota</v>
      </c>
      <c r="E33" s="264" t="str">
        <f>'Day 9'!E21</f>
        <v>II SOP</v>
      </c>
      <c r="F33" s="400">
        <f>'Day 9 Totals'!O20</f>
        <v>878</v>
      </c>
      <c r="G33" s="401">
        <f>'Day 9 Totals'!P20</f>
        <v>32</v>
      </c>
      <c r="H33" s="161"/>
      <c r="I33" s="157"/>
    </row>
    <row r="34" spans="1:9" ht="16.5">
      <c r="A34" s="264">
        <f>Entry!A38</f>
        <v>43</v>
      </c>
      <c r="B34" s="399" t="str">
        <f>Entry!B38</f>
        <v>Beckers</v>
      </c>
      <c r="C34" s="399"/>
      <c r="D34" s="264" t="str">
        <f>Entry!D38</f>
        <v>KTM</v>
      </c>
      <c r="E34" s="264" t="str">
        <f>'Day 9'!E36</f>
        <v>IV SOP</v>
      </c>
      <c r="F34" s="400">
        <f>'Day 9 Totals'!O36</f>
        <v>945</v>
      </c>
      <c r="G34" s="401">
        <f>'Day 9 Totals'!P36</f>
        <v>33</v>
      </c>
      <c r="H34" s="161"/>
      <c r="I34" s="157"/>
    </row>
    <row r="35" spans="1:9" ht="16.5">
      <c r="A35" s="264">
        <f>Entry!A23</f>
        <v>23</v>
      </c>
      <c r="B35" s="399" t="str">
        <f>Entry!B23</f>
        <v>O'Leary</v>
      </c>
      <c r="C35" s="399" t="str">
        <f>Entry!C23</f>
        <v>Landaker/O'Leary</v>
      </c>
      <c r="D35" s="264" t="str">
        <f>Entry!D23</f>
        <v>Jeep</v>
      </c>
      <c r="E35" s="264" t="str">
        <f>'Day 9'!E23</f>
        <v>II SOP</v>
      </c>
      <c r="F35" s="400">
        <f>'Day 9 Totals'!O22</f>
        <v>995</v>
      </c>
      <c r="G35" s="401">
        <f>'Day 9 Totals'!P22</f>
        <v>34</v>
      </c>
      <c r="H35" s="161"/>
      <c r="I35" s="157"/>
    </row>
    <row r="36" spans="1:9" ht="16.5">
      <c r="A36" s="264">
        <f>Entry!A24</f>
        <v>24</v>
      </c>
      <c r="B36" s="399" t="str">
        <f>Entry!B24</f>
        <v>Wacker</v>
      </c>
      <c r="C36" s="399" t="str">
        <f>Entry!C24</f>
        <v>Metcalf</v>
      </c>
      <c r="D36" s="264" t="str">
        <f>Entry!D24</f>
        <v>Mercury</v>
      </c>
      <c r="E36" s="264" t="str">
        <f>'Day 9'!E24</f>
        <v>H60</v>
      </c>
      <c r="F36" s="400">
        <f>'Day 9 Totals'!O23</f>
        <v>1006</v>
      </c>
      <c r="G36" s="401">
        <f>'Day 9 Totals'!P23</f>
        <v>35</v>
      </c>
      <c r="H36" s="161"/>
      <c r="I36" s="157"/>
    </row>
    <row r="37" spans="1:9" ht="16.5">
      <c r="A37" s="264">
        <f>Entry!A44</f>
        <v>49</v>
      </c>
      <c r="B37" s="399" t="str">
        <f>Entry!B44</f>
        <v>Esen</v>
      </c>
      <c r="C37" s="399"/>
      <c r="D37" s="264" t="str">
        <f>Entry!D44</f>
        <v>Triumph</v>
      </c>
      <c r="E37" s="264" t="str">
        <f>'Day 9'!E42</f>
        <v>IV SOP</v>
      </c>
      <c r="F37" s="400">
        <f>'Day 9 Totals'!O42</f>
        <v>1008</v>
      </c>
      <c r="G37" s="401">
        <f>'Day 9 Totals'!P42</f>
        <v>36</v>
      </c>
      <c r="H37" s="161"/>
      <c r="I37" s="157"/>
    </row>
    <row r="38" spans="1:9" ht="16.5">
      <c r="A38" s="264">
        <f>Entry!A27</f>
        <v>29</v>
      </c>
      <c r="B38" s="399" t="str">
        <f>Entry!B27</f>
        <v>Biggers</v>
      </c>
      <c r="C38" s="399" t="str">
        <f>Entry!C27</f>
        <v>Danylo/Steel</v>
      </c>
      <c r="D38" s="264" t="str">
        <f>Entry!D27</f>
        <v>Dodge</v>
      </c>
      <c r="E38" s="264" t="str">
        <f>'Day 9'!E27</f>
        <v>II SOP</v>
      </c>
      <c r="F38" s="400">
        <f>'Day 9 Totals'!O26</f>
        <v>1067</v>
      </c>
      <c r="G38" s="401">
        <f>'Day 9 Totals'!P26</f>
        <v>37</v>
      </c>
      <c r="H38" s="161"/>
      <c r="I38" s="157"/>
    </row>
    <row r="39" spans="1:9" ht="16.5">
      <c r="A39" s="264">
        <f>Entry!A26</f>
        <v>27</v>
      </c>
      <c r="B39" s="399" t="str">
        <f>Entry!B26</f>
        <v>Theriault</v>
      </c>
      <c r="C39" s="399" t="str">
        <f>Entry!C26</f>
        <v>Pickles</v>
      </c>
      <c r="D39" s="264" t="str">
        <f>Entry!D26</f>
        <v>Subaru</v>
      </c>
      <c r="E39" s="264" t="str">
        <f>'Day 9'!E26</f>
        <v>I</v>
      </c>
      <c r="F39" s="400">
        <f>'Day 9 Totals'!O25</f>
        <v>1070</v>
      </c>
      <c r="G39" s="401">
        <f>'Day 9 Totals'!P25</f>
        <v>38</v>
      </c>
      <c r="H39" s="161"/>
      <c r="I39" s="157"/>
    </row>
    <row r="40" spans="1:9" ht="16.5">
      <c r="A40" s="264">
        <f>Entry!A25</f>
        <v>25</v>
      </c>
      <c r="B40" s="399" t="str">
        <f>Entry!B25</f>
        <v>Eisleben</v>
      </c>
      <c r="C40" s="399" t="str">
        <f>Entry!C25</f>
        <v>Eisleben</v>
      </c>
      <c r="D40" s="264" t="str">
        <f>Entry!D25</f>
        <v>Shelby</v>
      </c>
      <c r="E40" s="264" t="str">
        <f>'Day 9'!E25</f>
        <v>H60</v>
      </c>
      <c r="F40" s="400">
        <f>'Day 9 Totals'!O24</f>
        <v>1111</v>
      </c>
      <c r="G40" s="401">
        <f>'Day 9 Totals'!P24</f>
        <v>39</v>
      </c>
      <c r="H40" s="161"/>
      <c r="I40" s="157"/>
    </row>
    <row r="41" spans="1:9" ht="16.5">
      <c r="A41" s="264">
        <f>Entry!A39</f>
        <v>44</v>
      </c>
      <c r="B41" s="399" t="str">
        <f>Entry!B39</f>
        <v>Nash</v>
      </c>
      <c r="C41" s="399"/>
      <c r="D41" s="264" t="str">
        <f>Entry!D39</f>
        <v>Suzuki</v>
      </c>
      <c r="E41" s="264" t="str">
        <f>'Day 9'!E37</f>
        <v>IV SOP</v>
      </c>
      <c r="F41" s="400">
        <f>'Day 9 Totals'!O37</f>
        <v>1138</v>
      </c>
      <c r="G41" s="401">
        <f>'Day 9 Totals'!P37</f>
        <v>40</v>
      </c>
      <c r="H41" s="161"/>
      <c r="I41" s="157"/>
    </row>
    <row r="42" spans="1:9" ht="16.5">
      <c r="A42" s="264">
        <f>Entry!A43</f>
        <v>48</v>
      </c>
      <c r="B42" s="399" t="str">
        <f>Entry!B43</f>
        <v>Reese</v>
      </c>
      <c r="C42" s="399"/>
      <c r="D42" s="264" t="str">
        <f>Entry!D43</f>
        <v>BMW</v>
      </c>
      <c r="E42" s="264" t="s">
        <v>216</v>
      </c>
      <c r="F42" s="400">
        <f>'Day 9 Totals'!O41</f>
        <v>1218</v>
      </c>
      <c r="G42" s="401">
        <f>'Day 9 Totals'!P41</f>
        <v>41</v>
      </c>
      <c r="H42" s="161"/>
      <c r="I42" s="157"/>
    </row>
    <row r="43" spans="1:9" ht="16.5">
      <c r="A43" s="264">
        <f>Entry!A15</f>
        <v>14</v>
      </c>
      <c r="B43" s="399" t="str">
        <f>Entry!B15</f>
        <v>Holdaway</v>
      </c>
      <c r="C43" s="399" t="str">
        <f>Entry!C15</f>
        <v>Holdaway</v>
      </c>
      <c r="D43" s="264" t="str">
        <f>Entry!D15</f>
        <v>Austin</v>
      </c>
      <c r="E43" s="264" t="str">
        <f>'Day 9'!E16</f>
        <v>H60</v>
      </c>
      <c r="F43" s="400">
        <f>'Day 9 Totals'!O15</f>
        <v>1229</v>
      </c>
      <c r="G43" s="401">
        <f>'Day 9 Totals'!P15</f>
        <v>42</v>
      </c>
      <c r="H43" s="161"/>
      <c r="I43" s="157"/>
    </row>
    <row r="44" spans="1:9" ht="16.5">
      <c r="A44" s="264">
        <f>Entry!A19</f>
        <v>19</v>
      </c>
      <c r="B44" s="399" t="str">
        <f>Entry!B19</f>
        <v>Pollock</v>
      </c>
      <c r="C44" s="399" t="str">
        <f>Entry!C19</f>
        <v>Pollock</v>
      </c>
      <c r="D44" s="264" t="str">
        <f>Entry!D19</f>
        <v>Porsche</v>
      </c>
      <c r="E44" s="264" t="str">
        <f>'Day 9'!E19</f>
        <v>I SOP</v>
      </c>
      <c r="F44" s="400">
        <f>'Day 9 Totals'!O18</f>
        <v>1667</v>
      </c>
      <c r="G44" s="401">
        <f>'Day 9 Totals'!P18</f>
        <v>43</v>
      </c>
      <c r="H44" s="161"/>
      <c r="I44" s="157"/>
    </row>
    <row r="45" spans="1:8" ht="16.5">
      <c r="A45" s="1"/>
      <c r="B45" s="233"/>
      <c r="C45" s="233"/>
      <c r="D45" s="234"/>
      <c r="E45" s="234"/>
      <c r="F45" s="235"/>
      <c r="G45" s="235"/>
      <c r="H45" s="235"/>
    </row>
    <row r="46" spans="2:6" ht="16.5">
      <c r="B46" s="162"/>
      <c r="D46" s="15"/>
      <c r="F46" s="234"/>
    </row>
    <row r="47" ht="15.75">
      <c r="D47" s="15"/>
    </row>
    <row r="48" ht="15.75">
      <c r="D48" s="15"/>
    </row>
    <row r="49" ht="15.75">
      <c r="D49" s="15"/>
    </row>
    <row r="50" ht="15.75">
      <c r="D50" s="15"/>
    </row>
    <row r="51" ht="15.75">
      <c r="D51" s="15"/>
    </row>
  </sheetData>
  <sheetProtection/>
  <mergeCells count="1">
    <mergeCell ref="G1:H1"/>
  </mergeCells>
  <printOptions horizontalCentered="1"/>
  <pageMargins left="1" right="1" top="1" bottom="0.75" header="0.5" footer="0.5"/>
  <pageSetup fitToHeight="1" fitToWidth="1" horizontalDpi="600" verticalDpi="600" orientation="portrait" scale="78" r:id="rId1"/>
  <headerFooter>
    <oddHeader>&amp;C&amp;"Arial,Bold"&amp;18  2018 Alcan 5000&amp;14 &amp;"Arial,Regular"&amp;10
&amp;"Arial,Italic"&amp;16Final Results by place overall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M8" sqref="M8"/>
    </sheetView>
  </sheetViews>
  <sheetFormatPr defaultColWidth="9.140625" defaultRowHeight="12.75"/>
  <cols>
    <col min="1" max="1" width="7.8515625" style="3" bestFit="1" customWidth="1"/>
    <col min="2" max="2" width="16.140625" style="3" bestFit="1" customWidth="1"/>
    <col min="3" max="3" width="19.8515625" style="3" bestFit="1" customWidth="1"/>
    <col min="4" max="4" width="14.8515625" style="3" customWidth="1"/>
    <col min="5" max="5" width="11.00390625" style="56" bestFit="1" customWidth="1"/>
    <col min="6" max="6" width="10.8515625" style="16" bestFit="1" customWidth="1"/>
    <col min="7" max="7" width="10.140625" style="3" bestFit="1" customWidth="1"/>
    <col min="8" max="16384" width="9.140625" style="3" customWidth="1"/>
  </cols>
  <sheetData>
    <row r="1" spans="1:7" ht="15.75" thickBot="1">
      <c r="A1" s="346" t="s">
        <v>0</v>
      </c>
      <c r="B1" s="347" t="s">
        <v>5</v>
      </c>
      <c r="C1" s="347" t="s">
        <v>285</v>
      </c>
      <c r="D1" s="347" t="s">
        <v>6</v>
      </c>
      <c r="E1" s="347" t="s">
        <v>7</v>
      </c>
      <c r="F1" s="348" t="s">
        <v>1</v>
      </c>
      <c r="G1" s="349" t="s">
        <v>56</v>
      </c>
    </row>
    <row r="2" spans="1:7" ht="16.5" thickBot="1" thickTop="1">
      <c r="A2" s="112"/>
      <c r="B2" s="112"/>
      <c r="C2" s="112"/>
      <c r="D2" s="112"/>
      <c r="E2" s="112"/>
      <c r="F2" s="119"/>
      <c r="G2" s="112"/>
    </row>
    <row r="3" spans="1:7" ht="15.75">
      <c r="A3" s="275">
        <v>7</v>
      </c>
      <c r="B3" s="276" t="str">
        <f>'Day 9'!B9</f>
        <v>Hines</v>
      </c>
      <c r="C3" s="276" t="str">
        <f>'Day 9'!C9</f>
        <v>Zimmerman</v>
      </c>
      <c r="D3" s="276" t="str">
        <f>'Overall by number'!D8</f>
        <v>Subaru</v>
      </c>
      <c r="E3" s="277" t="str">
        <f>'Day 9'!E9</f>
        <v>I</v>
      </c>
      <c r="F3" s="279">
        <f>'Day 9 Totals'!O8</f>
        <v>461</v>
      </c>
      <c r="G3" s="278">
        <v>1</v>
      </c>
    </row>
    <row r="4" spans="1:7" ht="16.5" thickBot="1">
      <c r="A4" s="138">
        <f>'Day 9 Totals'!A25</f>
        <v>27</v>
      </c>
      <c r="B4" s="132" t="str">
        <f>'Day 9 Totals'!B25</f>
        <v>Theriault</v>
      </c>
      <c r="C4" s="132" t="str">
        <f>'Day 9 Totals'!C25</f>
        <v>Pickles</v>
      </c>
      <c r="D4" s="132" t="str">
        <f>'Overall by number'!D25</f>
        <v>Subaru</v>
      </c>
      <c r="E4" s="283" t="str">
        <f>'Day 9'!E26</f>
        <v>I</v>
      </c>
      <c r="F4" s="284">
        <f>'Day 9 Totals'!O25</f>
        <v>1070</v>
      </c>
      <c r="G4" s="285">
        <v>2</v>
      </c>
    </row>
    <row r="5" ht="16.5" thickBot="1">
      <c r="G5" s="119"/>
    </row>
    <row r="6" spans="1:7" ht="15.75">
      <c r="A6" s="275">
        <f>'Day 9 Totals'!A4</f>
        <v>3</v>
      </c>
      <c r="B6" s="276" t="str">
        <f>'Day 9 Totals'!B4</f>
        <v>Adams</v>
      </c>
      <c r="C6" s="276" t="str">
        <f>'Day 9 Totals'!C4</f>
        <v>Bonaime</v>
      </c>
      <c r="D6" s="276" t="str">
        <f>'Overall by number'!D4</f>
        <v>Subaru</v>
      </c>
      <c r="E6" s="277" t="s">
        <v>214</v>
      </c>
      <c r="F6" s="279">
        <f>'Day 9 Totals'!O4</f>
        <v>657</v>
      </c>
      <c r="G6" s="278">
        <v>1</v>
      </c>
    </row>
    <row r="7" spans="1:7" ht="15.75">
      <c r="A7" s="118">
        <f>'Day 9 Totals'!A16</f>
        <v>16</v>
      </c>
      <c r="B7" s="3" t="str">
        <f>'Day 9 Totals'!B16</f>
        <v>Friend</v>
      </c>
      <c r="C7" s="3" t="str">
        <f>'Day 9 Totals'!C16</f>
        <v>Thomas</v>
      </c>
      <c r="D7" s="3" t="str">
        <f>'Overall by number'!D16</f>
        <v>Mini</v>
      </c>
      <c r="E7" s="56" t="s">
        <v>214</v>
      </c>
      <c r="F7" s="16">
        <f>'Day 9 Totals'!O16</f>
        <v>818</v>
      </c>
      <c r="G7" s="282">
        <v>2</v>
      </c>
    </row>
    <row r="8" spans="1:7" ht="16.5" thickBot="1">
      <c r="A8" s="138">
        <f>'Day 9 Totals'!A18</f>
        <v>19</v>
      </c>
      <c r="B8" s="132" t="str">
        <f>'Day 9 Totals'!B18</f>
        <v>Pollock</v>
      </c>
      <c r="C8" s="132" t="str">
        <f>'Day 9 Totals'!C18</f>
        <v>Pollock</v>
      </c>
      <c r="D8" s="132" t="str">
        <f>'Overall by number'!D18</f>
        <v>Porsche</v>
      </c>
      <c r="E8" s="283" t="s">
        <v>214</v>
      </c>
      <c r="F8" s="284">
        <f>'Day 9 Totals'!O18</f>
        <v>1667</v>
      </c>
      <c r="G8" s="285">
        <v>3</v>
      </c>
    </row>
    <row r="9" ht="16.5" thickBot="1">
      <c r="G9" s="119"/>
    </row>
    <row r="10" spans="1:7" ht="16.5" thickBot="1">
      <c r="A10" s="74">
        <v>2</v>
      </c>
      <c r="B10" s="73" t="str">
        <f>'Day 9'!B4</f>
        <v>McKinnon</v>
      </c>
      <c r="C10" s="73" t="str">
        <f>'Day 9'!C4</f>
        <v>Putnam/Schneider</v>
      </c>
      <c r="D10" s="73" t="str">
        <f>'Overall by number'!D3</f>
        <v>Ford</v>
      </c>
      <c r="E10" s="139" t="s">
        <v>213</v>
      </c>
      <c r="F10" s="280">
        <f>'Day 9 Totals'!O3</f>
        <v>53</v>
      </c>
      <c r="G10" s="120">
        <v>1</v>
      </c>
    </row>
    <row r="11" ht="16.5" thickBot="1">
      <c r="G11" s="119"/>
    </row>
    <row r="12" spans="1:7" ht="15.75">
      <c r="A12" s="275">
        <f>'Day 9 Totals'!A21</f>
        <v>22</v>
      </c>
      <c r="B12" s="276" t="str">
        <f>'Day 9 Totals'!B21</f>
        <v>Koon</v>
      </c>
      <c r="C12" s="276" t="str">
        <f>'Day 9 Totals'!C21</f>
        <v>Bonkoski</v>
      </c>
      <c r="D12" s="276" t="str">
        <f>'Overall by number'!D21</f>
        <v>Lexus</v>
      </c>
      <c r="E12" s="277" t="s">
        <v>211</v>
      </c>
      <c r="F12" s="279">
        <f>'Day 9 Totals'!O21</f>
        <v>175</v>
      </c>
      <c r="G12" s="278">
        <v>1</v>
      </c>
    </row>
    <row r="13" spans="1:7" ht="15.75">
      <c r="A13" s="118">
        <f>'Day 9 Totals'!A11</f>
        <v>10</v>
      </c>
      <c r="B13" s="3" t="str">
        <f>'Day 9 Totals'!B11</f>
        <v>Hayslip</v>
      </c>
      <c r="C13" s="3" t="str">
        <f>'Day 9 Totals'!C11</f>
        <v>Kriesen</v>
      </c>
      <c r="D13" s="3" t="str">
        <f>'Overall by number'!D11</f>
        <v>Chevy</v>
      </c>
      <c r="E13" s="56" t="s">
        <v>211</v>
      </c>
      <c r="F13" s="16">
        <f>'Day 9 Totals'!O11</f>
        <v>220</v>
      </c>
      <c r="G13" s="282">
        <v>2</v>
      </c>
    </row>
    <row r="14" spans="1:7" ht="15.75">
      <c r="A14" s="118">
        <f>'Day 9 Totals'!A13</f>
        <v>12</v>
      </c>
      <c r="B14" s="3" t="str">
        <f>'Day 9 Totals'!B13</f>
        <v>Cairns</v>
      </c>
      <c r="C14" s="3" t="str">
        <f>'Day 9 Totals'!C13</f>
        <v>Cairns</v>
      </c>
      <c r="D14" s="3" t="str">
        <f>'Overall by number'!D13</f>
        <v>Jeep</v>
      </c>
      <c r="E14" s="56" t="s">
        <v>211</v>
      </c>
      <c r="F14" s="16">
        <f>'Day 9 Totals'!O13</f>
        <v>336</v>
      </c>
      <c r="G14" s="282">
        <v>3</v>
      </c>
    </row>
    <row r="15" spans="1:7" ht="15.75">
      <c r="A15" s="118">
        <f>'Day 9 Totals'!A6</f>
        <v>5</v>
      </c>
      <c r="B15" s="3" t="str">
        <f>'Day 9 Totals'!B6</f>
        <v>Cole</v>
      </c>
      <c r="C15" s="3" t="str">
        <f>'Day 9 Totals'!C6</f>
        <v>Corbett</v>
      </c>
      <c r="D15" s="3" t="str">
        <f>'Overall by number'!D6</f>
        <v>Jeep</v>
      </c>
      <c r="E15" s="56" t="s">
        <v>211</v>
      </c>
      <c r="F15" s="16">
        <f>'Day 9 Totals'!O6</f>
        <v>424</v>
      </c>
      <c r="G15" s="282">
        <v>4</v>
      </c>
    </row>
    <row r="16" spans="1:7" ht="15.75">
      <c r="A16" s="118">
        <f>'Day 9 Totals'!A14</f>
        <v>13</v>
      </c>
      <c r="B16" s="3" t="str">
        <f>'Day 9 Totals'!B14</f>
        <v>Cook</v>
      </c>
      <c r="C16" s="3" t="str">
        <f>'Day 9 Totals'!C14</f>
        <v>Cook</v>
      </c>
      <c r="D16" s="3" t="str">
        <f>'Overall by number'!D14</f>
        <v>Jeep</v>
      </c>
      <c r="E16" s="56" t="s">
        <v>211</v>
      </c>
      <c r="F16" s="16">
        <f>'Day 9 Totals'!O14</f>
        <v>649</v>
      </c>
      <c r="G16" s="282">
        <v>5</v>
      </c>
    </row>
    <row r="17" spans="1:7" ht="15.75">
      <c r="A17" s="118">
        <f>'Day 9 Totals'!A19</f>
        <v>20</v>
      </c>
      <c r="B17" s="3" t="str">
        <f>'Day 9 Totals'!B19</f>
        <v>Neff</v>
      </c>
      <c r="C17" s="3" t="str">
        <f>'Day 9 Totals'!C19</f>
        <v>Holland</v>
      </c>
      <c r="D17" s="3" t="str">
        <f>'Overall by number'!D19</f>
        <v>GMC</v>
      </c>
      <c r="E17" s="56" t="s">
        <v>211</v>
      </c>
      <c r="F17" s="16">
        <f>'Day 9 Totals'!O19</f>
        <v>707</v>
      </c>
      <c r="G17" s="282">
        <v>6</v>
      </c>
    </row>
    <row r="18" spans="1:7" ht="15.75">
      <c r="A18" s="118">
        <f>'Day 9 Totals'!A12</f>
        <v>11</v>
      </c>
      <c r="B18" s="3" t="str">
        <f>'Day 9 Totals'!B12</f>
        <v>Pyck</v>
      </c>
      <c r="C18" s="3" t="str">
        <f>'Day 9 Totals'!C12</f>
        <v>Nelson</v>
      </c>
      <c r="D18" s="3" t="str">
        <f>'Overall by number'!D12</f>
        <v>Jeep</v>
      </c>
      <c r="E18" s="56" t="s">
        <v>211</v>
      </c>
      <c r="F18" s="16">
        <f>'Day 9 Totals'!O12</f>
        <v>720</v>
      </c>
      <c r="G18" s="282">
        <v>7</v>
      </c>
    </row>
    <row r="19" spans="1:7" ht="15.75">
      <c r="A19" s="118">
        <f>'Day 9 Totals'!A5</f>
        <v>4</v>
      </c>
      <c r="B19" s="3" t="str">
        <f>'Day 9 Totals'!B5</f>
        <v>Wade</v>
      </c>
      <c r="C19" s="3" t="str">
        <f>'Day 9 Totals'!C5</f>
        <v>Moghaddam</v>
      </c>
      <c r="D19" s="3" t="str">
        <f>'Overall by number'!D5</f>
        <v>Jeep</v>
      </c>
      <c r="E19" s="56" t="s">
        <v>211</v>
      </c>
      <c r="F19" s="16">
        <f>'Day 9 Totals'!O5</f>
        <v>733</v>
      </c>
      <c r="G19" s="282">
        <v>8</v>
      </c>
    </row>
    <row r="20" spans="1:7" ht="15.75">
      <c r="A20" s="118">
        <f>'Day 9 Totals'!A7</f>
        <v>6</v>
      </c>
      <c r="B20" s="3" t="str">
        <f>'Day 9 Totals'!B7</f>
        <v>Blackie</v>
      </c>
      <c r="C20" s="3" t="str">
        <f>'Day 9 Totals'!C7</f>
        <v>Blackie</v>
      </c>
      <c r="D20" s="3" t="str">
        <f>'Overall by number'!D7</f>
        <v>Jeep</v>
      </c>
      <c r="E20" s="56" t="s">
        <v>211</v>
      </c>
      <c r="F20" s="16">
        <f>'Day 9 Totals'!O7</f>
        <v>868</v>
      </c>
      <c r="G20" s="282">
        <v>9</v>
      </c>
    </row>
    <row r="21" spans="1:7" ht="15.75">
      <c r="A21" s="118">
        <f>'Day 9 Totals'!A20</f>
        <v>21</v>
      </c>
      <c r="B21" s="3" t="str">
        <f>'Day 9 Totals'!B20</f>
        <v>Perkins</v>
      </c>
      <c r="C21" s="3" t="str">
        <f>'Day 9 Totals'!C20</f>
        <v>Perkins</v>
      </c>
      <c r="D21" s="3" t="str">
        <f>'Overall by number'!D20</f>
        <v>Toyota</v>
      </c>
      <c r="E21" s="56" t="s">
        <v>211</v>
      </c>
      <c r="F21" s="16">
        <f>'Day 9 Totals'!O20</f>
        <v>878</v>
      </c>
      <c r="G21" s="282">
        <v>10</v>
      </c>
    </row>
    <row r="22" spans="1:7" ht="15.75">
      <c r="A22" s="118">
        <f>'Day 9 Totals'!A22</f>
        <v>23</v>
      </c>
      <c r="B22" s="3" t="str">
        <f>'Day 9 Totals'!B22</f>
        <v>O'Leary</v>
      </c>
      <c r="C22" s="3" t="str">
        <f>'Day 9 Totals'!C22</f>
        <v>Landaker/O'Leary</v>
      </c>
      <c r="D22" s="3" t="str">
        <f>'Overall by number'!D22</f>
        <v>Jeep</v>
      </c>
      <c r="E22" s="56" t="s">
        <v>211</v>
      </c>
      <c r="F22" s="16">
        <f>'Day 9 Totals'!O22</f>
        <v>995</v>
      </c>
      <c r="G22" s="282">
        <v>11</v>
      </c>
    </row>
    <row r="23" spans="1:7" ht="16.5" thickBot="1">
      <c r="A23" s="138">
        <f>'Day 9 Totals'!A26</f>
        <v>29</v>
      </c>
      <c r="B23" s="132" t="str">
        <f>'Day 9 Totals'!B26</f>
        <v>Biggers</v>
      </c>
      <c r="C23" s="132" t="str">
        <f>'Day 9 Totals'!C26</f>
        <v>Danylo/Steel</v>
      </c>
      <c r="D23" s="132" t="str">
        <f>'Overall by number'!D26</f>
        <v>Dodge</v>
      </c>
      <c r="E23" s="283" t="s">
        <v>211</v>
      </c>
      <c r="F23" s="284">
        <f>'Day 9 Totals'!O26</f>
        <v>1067</v>
      </c>
      <c r="G23" s="285">
        <v>12</v>
      </c>
    </row>
    <row r="24" ht="16.5" thickBot="1">
      <c r="G24" s="119"/>
    </row>
    <row r="25" spans="1:7" ht="15.75">
      <c r="A25" s="275">
        <f>'Day 9 Totals'!A17</f>
        <v>17</v>
      </c>
      <c r="B25" s="276" t="str">
        <f>'Day 9 Totals'!B17</f>
        <v>Li</v>
      </c>
      <c r="C25" s="276" t="str">
        <f>'Day 9 Totals'!C17</f>
        <v>Boyd</v>
      </c>
      <c r="D25" s="276" t="str">
        <f>'Overall by number'!D17</f>
        <v>Ford</v>
      </c>
      <c r="E25" s="277" t="s">
        <v>212</v>
      </c>
      <c r="F25" s="279">
        <f>'Day 9 Totals'!O17</f>
        <v>325</v>
      </c>
      <c r="G25" s="278">
        <v>1</v>
      </c>
    </row>
    <row r="26" spans="1:7" ht="15.75">
      <c r="A26" s="118">
        <f>'Day 9 Totals'!A23</f>
        <v>24</v>
      </c>
      <c r="B26" s="3" t="str">
        <f>'Day 9 Totals'!B23</f>
        <v>Wacker</v>
      </c>
      <c r="C26" s="3" t="str">
        <f>'Day 9 Totals'!C23</f>
        <v>Metcalf</v>
      </c>
      <c r="D26" s="3" t="str">
        <f>'Overall by number'!D23</f>
        <v>Mercury</v>
      </c>
      <c r="E26" s="56" t="s">
        <v>212</v>
      </c>
      <c r="F26" s="16">
        <f>'Day 9 Totals'!O23</f>
        <v>1006</v>
      </c>
      <c r="G26" s="282">
        <v>2</v>
      </c>
    </row>
    <row r="27" spans="1:7" ht="15.75">
      <c r="A27" s="118">
        <f>'Day 9 Totals'!A24</f>
        <v>25</v>
      </c>
      <c r="B27" s="3" t="str">
        <f>'Day 9 Totals'!B24</f>
        <v>Eisleben</v>
      </c>
      <c r="C27" s="3" t="str">
        <f>'Day 9 Totals'!C24</f>
        <v>Eisleben</v>
      </c>
      <c r="D27" s="3" t="str">
        <f>'Overall by number'!D24</f>
        <v>Shelby</v>
      </c>
      <c r="E27" s="56" t="s">
        <v>212</v>
      </c>
      <c r="F27" s="16">
        <f>'Day 9 Totals'!O24</f>
        <v>1111</v>
      </c>
      <c r="G27" s="282">
        <v>3</v>
      </c>
    </row>
    <row r="28" spans="1:7" ht="16.5" thickBot="1">
      <c r="A28" s="138">
        <f>'Day 9 Totals'!A15</f>
        <v>14</v>
      </c>
      <c r="B28" s="132" t="str">
        <f>'Day 9 Totals'!B15</f>
        <v>Holdaway</v>
      </c>
      <c r="C28" s="132" t="str">
        <f>'Day 9 Totals'!C15</f>
        <v>Holdaway</v>
      </c>
      <c r="D28" s="132" t="str">
        <f>'Overall by number'!D15</f>
        <v>Austin</v>
      </c>
      <c r="E28" s="283" t="s">
        <v>212</v>
      </c>
      <c r="F28" s="284">
        <f>'Day 9 Totals'!O15</f>
        <v>1229</v>
      </c>
      <c r="G28" s="285">
        <v>4</v>
      </c>
    </row>
    <row r="29" ht="16.5" thickBot="1">
      <c r="G29" s="119"/>
    </row>
    <row r="30" spans="1:7" ht="16.5" thickBot="1">
      <c r="A30" s="74">
        <f>'Day 9 Totals'!A10</f>
        <v>9</v>
      </c>
      <c r="B30" s="73" t="str">
        <f>'Day 9 Totals'!B10</f>
        <v>Riddell</v>
      </c>
      <c r="C30" s="73" t="str">
        <f>'Day 9 Totals'!C10</f>
        <v>Riddell</v>
      </c>
      <c r="D30" s="73" t="str">
        <f>'Overall by number'!D10</f>
        <v>Triumph</v>
      </c>
      <c r="E30" s="139" t="s">
        <v>259</v>
      </c>
      <c r="F30" s="280">
        <f>'Day 9 Totals'!O10</f>
        <v>332</v>
      </c>
      <c r="G30" s="120">
        <v>1</v>
      </c>
    </row>
    <row r="31" ht="16.5" thickBot="1">
      <c r="G31" s="119"/>
    </row>
    <row r="32" spans="1:7" ht="16.5" thickBot="1">
      <c r="A32" s="74">
        <f>'Day 9 Totals'!A9</f>
        <v>8</v>
      </c>
      <c r="B32" s="73" t="str">
        <f>'Day 9 Totals'!B9</f>
        <v>Cramer</v>
      </c>
      <c r="C32" s="73" t="str">
        <f>'Day 9 Totals'!C9</f>
        <v>Cramer/Handow</v>
      </c>
      <c r="D32" s="73" t="str">
        <f>'Overall by number'!D9</f>
        <v>Lancia</v>
      </c>
      <c r="E32" s="139" t="s">
        <v>258</v>
      </c>
      <c r="F32" s="280">
        <f>'Day 9 Totals'!O9</f>
        <v>144</v>
      </c>
      <c r="G32" s="120">
        <v>1</v>
      </c>
    </row>
    <row r="33" ht="16.5" thickBot="1">
      <c r="G33" s="119"/>
    </row>
    <row r="34" spans="1:7" ht="15.75">
      <c r="A34" s="275">
        <f>'Day 9 Totals'!A33</f>
        <v>38</v>
      </c>
      <c r="B34" s="276" t="str">
        <f>'Day 9 Totals'!B33</f>
        <v>Toney</v>
      </c>
      <c r="C34" s="276"/>
      <c r="D34" s="276" t="str">
        <f>'Overall by number'!D33</f>
        <v>Kawasaki</v>
      </c>
      <c r="E34" s="277" t="s">
        <v>260</v>
      </c>
      <c r="F34" s="279">
        <f>'Day 9 Totals'!O33</f>
        <v>473</v>
      </c>
      <c r="G34" s="278">
        <v>1</v>
      </c>
    </row>
    <row r="35" spans="1:7" ht="15.75">
      <c r="A35" s="118">
        <f>'Day 9 Totals'!A34</f>
        <v>41</v>
      </c>
      <c r="B35" s="3" t="str">
        <f>'Day 9 Totals'!B34</f>
        <v>Van Wyck</v>
      </c>
      <c r="D35" s="3" t="str">
        <f>'Overall by number'!D34</f>
        <v>Kawasaki</v>
      </c>
      <c r="E35" s="56" t="s">
        <v>260</v>
      </c>
      <c r="F35" s="16">
        <f>'Day 9 Totals'!O34</f>
        <v>533</v>
      </c>
      <c r="G35" s="282">
        <v>2</v>
      </c>
    </row>
    <row r="36" spans="1:7" ht="16.5" thickBot="1">
      <c r="A36" s="138">
        <f>'Day 9 Totals'!A28</f>
        <v>33</v>
      </c>
      <c r="B36" s="132" t="str">
        <f>'Day 9 Totals'!B28</f>
        <v>Holcomb</v>
      </c>
      <c r="C36" s="132"/>
      <c r="D36" s="132" t="str">
        <f>'Overall by number'!D28</f>
        <v>KTM</v>
      </c>
      <c r="E36" s="283" t="s">
        <v>260</v>
      </c>
      <c r="F36" s="284">
        <f>'Day 9 Totals'!O28</f>
        <v>547</v>
      </c>
      <c r="G36" s="285">
        <v>3</v>
      </c>
    </row>
    <row r="37" ht="16.5" thickBot="1">
      <c r="G37" s="119"/>
    </row>
    <row r="38" spans="1:7" ht="15.75">
      <c r="A38" s="287">
        <f>'Day 9 Totals'!A44</f>
        <v>55</v>
      </c>
      <c r="B38" s="288" t="str">
        <f>'Day 9 Totals'!B44</f>
        <v>Martynov</v>
      </c>
      <c r="C38" s="276"/>
      <c r="D38" s="276" t="str">
        <f>'Overall by number'!D44</f>
        <v>KTM</v>
      </c>
      <c r="E38" s="277" t="s">
        <v>253</v>
      </c>
      <c r="F38" s="279">
        <f>'Day 9 Totals'!O44</f>
        <v>526</v>
      </c>
      <c r="G38" s="278">
        <v>1</v>
      </c>
    </row>
    <row r="39" spans="1:7" ht="15.75">
      <c r="A39" s="286">
        <f>'Day 9 Totals'!A45</f>
        <v>56</v>
      </c>
      <c r="B39" s="1" t="str">
        <f>'Day 9 Totals'!B45</f>
        <v>Mackey</v>
      </c>
      <c r="D39" s="3" t="str">
        <f>'Overall by number'!D45</f>
        <v>Suzuki</v>
      </c>
      <c r="E39" s="56" t="s">
        <v>253</v>
      </c>
      <c r="F39" s="16">
        <f>'Day 9 Totals'!O45</f>
        <v>725</v>
      </c>
      <c r="G39" s="282">
        <v>2</v>
      </c>
    </row>
    <row r="40" spans="1:7" ht="16.5" thickBot="1">
      <c r="A40" s="138">
        <f>'Day 9 Totals'!A40</f>
        <v>47</v>
      </c>
      <c r="B40" s="132" t="str">
        <f>'Day 9 Totals'!B40</f>
        <v>Degarate</v>
      </c>
      <c r="C40" s="132"/>
      <c r="D40" s="132" t="str">
        <f>'Overall by number'!D40</f>
        <v>Husqvarna</v>
      </c>
      <c r="E40" s="283" t="s">
        <v>253</v>
      </c>
      <c r="F40" s="284">
        <f>'Day 9 Totals'!O40</f>
        <v>761</v>
      </c>
      <c r="G40" s="285">
        <v>3</v>
      </c>
    </row>
    <row r="41" spans="1:7" ht="16.5" thickBot="1">
      <c r="A41" s="1"/>
      <c r="G41" s="119"/>
    </row>
    <row r="42" spans="1:7" ht="15.75">
      <c r="A42" s="287">
        <f>'Day 9 Totals'!A27</f>
        <v>31</v>
      </c>
      <c r="B42" s="288" t="str">
        <f>'Day 9 Totals'!B27</f>
        <v>Alley</v>
      </c>
      <c r="C42" s="288"/>
      <c r="D42" s="276" t="str">
        <f>'Overall by number'!D27</f>
        <v>KTM</v>
      </c>
      <c r="E42" s="277" t="s">
        <v>219</v>
      </c>
      <c r="F42" s="279">
        <f>'Day 9 Totals'!O27</f>
        <v>161</v>
      </c>
      <c r="G42" s="278">
        <v>1</v>
      </c>
    </row>
    <row r="43" spans="1:7" ht="15.75">
      <c r="A43" s="286">
        <f>'Day 9 Totals'!A39</f>
        <v>46</v>
      </c>
      <c r="B43" s="1" t="str">
        <f>'Day 9 Totals'!B39</f>
        <v>Smoljan</v>
      </c>
      <c r="C43" s="1"/>
      <c r="D43" s="3" t="str">
        <f>'Overall by number'!D39</f>
        <v>KTM</v>
      </c>
      <c r="E43" s="56" t="s">
        <v>219</v>
      </c>
      <c r="F43" s="2">
        <f>'Day 9 Totals'!O39</f>
        <v>504</v>
      </c>
      <c r="G43" s="282">
        <v>2</v>
      </c>
    </row>
    <row r="44" spans="1:7" ht="15.75">
      <c r="A44" s="286">
        <f>'Day 9 Totals'!A32</f>
        <v>37</v>
      </c>
      <c r="B44" s="1" t="str">
        <f>'Day 9 Totals'!B32</f>
        <v>Sorenson</v>
      </c>
      <c r="C44" s="1"/>
      <c r="D44" s="3" t="str">
        <f>'Overall by number'!D32</f>
        <v>KTM</v>
      </c>
      <c r="E44" s="56" t="s">
        <v>219</v>
      </c>
      <c r="F44" s="16">
        <f>'Day 9 Totals'!O32</f>
        <v>529</v>
      </c>
      <c r="G44" s="282">
        <v>3</v>
      </c>
    </row>
    <row r="45" spans="1:7" ht="16.5" thickBot="1">
      <c r="A45" s="261">
        <f>'Day 9 Totals'!A43</f>
        <v>54</v>
      </c>
      <c r="B45" s="262" t="str">
        <f>'Day 9 Totals'!B43</f>
        <v>Walkker</v>
      </c>
      <c r="C45" s="262"/>
      <c r="D45" s="289" t="str">
        <f>'Overall by number'!D43</f>
        <v>BMW</v>
      </c>
      <c r="E45" s="283" t="s">
        <v>219</v>
      </c>
      <c r="F45" s="290">
        <f>'Day 9 Totals'!O43</f>
        <v>742</v>
      </c>
      <c r="G45" s="291">
        <v>4</v>
      </c>
    </row>
    <row r="46" spans="1:7" ht="16.5" thickBot="1">
      <c r="A46" s="51"/>
      <c r="B46" s="121"/>
      <c r="C46" s="121"/>
      <c r="D46" s="121"/>
      <c r="E46" s="140"/>
      <c r="F46" s="281"/>
      <c r="G46" s="122"/>
    </row>
    <row r="47" spans="1:7" ht="15.75">
      <c r="A47" s="287">
        <f>'Day 9 Totals'!A31</f>
        <v>36</v>
      </c>
      <c r="B47" s="288" t="str">
        <f>'Day 9 Totals'!B31</f>
        <v>Pyck</v>
      </c>
      <c r="C47" s="288"/>
      <c r="D47" s="276" t="str">
        <f>'Overall by number'!D31</f>
        <v>Suzuki</v>
      </c>
      <c r="E47" s="277" t="s">
        <v>216</v>
      </c>
      <c r="F47" s="279">
        <f>'Day 9 Totals'!O31</f>
        <v>241</v>
      </c>
      <c r="G47" s="278">
        <v>1</v>
      </c>
    </row>
    <row r="48" spans="1:7" ht="15.75">
      <c r="A48" s="286">
        <f>'Day 9 Totals'!A30</f>
        <v>35</v>
      </c>
      <c r="B48" s="1" t="str">
        <f>'Day 9 Totals'!B30</f>
        <v>Cairns</v>
      </c>
      <c r="C48" s="1"/>
      <c r="D48" s="3" t="str">
        <f>'Overall by number'!D30</f>
        <v>KTM</v>
      </c>
      <c r="E48" s="56" t="s">
        <v>216</v>
      </c>
      <c r="F48" s="16">
        <f>'Day 9 Totals'!O30</f>
        <v>364</v>
      </c>
      <c r="G48" s="282">
        <v>2</v>
      </c>
    </row>
    <row r="49" spans="1:7" ht="15.75">
      <c r="A49" s="118">
        <f>'Day 9 Totals'!A29</f>
        <v>34</v>
      </c>
      <c r="B49" s="3" t="str">
        <f>'Day 9 Totals'!B29</f>
        <v>Rutherford</v>
      </c>
      <c r="D49" s="3" t="str">
        <f>'Overall by number'!D29</f>
        <v>KTM</v>
      </c>
      <c r="E49" s="56" t="str">
        <f>'Day 9'!E30</f>
        <v>IV SOP</v>
      </c>
      <c r="F49" s="16">
        <f>'Day 9 Totals'!O29</f>
        <v>556</v>
      </c>
      <c r="G49" s="282">
        <v>3</v>
      </c>
    </row>
    <row r="50" spans="1:7" ht="15.75">
      <c r="A50" s="286">
        <f>'Day 9 Totals'!A38</f>
        <v>45</v>
      </c>
      <c r="B50" s="1" t="str">
        <f>'Day 9 Totals'!B38</f>
        <v>Nash</v>
      </c>
      <c r="C50" s="1"/>
      <c r="D50" s="3" t="str">
        <f>'Overall by number'!D38</f>
        <v>Suzuki</v>
      </c>
      <c r="E50" s="56" t="s">
        <v>216</v>
      </c>
      <c r="F50" s="16">
        <f>'Day 9 Totals'!O38</f>
        <v>767</v>
      </c>
      <c r="G50" s="282">
        <v>4</v>
      </c>
    </row>
    <row r="51" spans="1:7" ht="15.75">
      <c r="A51" s="286">
        <f>'Day 9 Totals'!A35</f>
        <v>42</v>
      </c>
      <c r="B51" s="1" t="str">
        <f>'Day 9 Totals'!B35</f>
        <v>Beckers</v>
      </c>
      <c r="C51" s="1"/>
      <c r="D51" s="3" t="str">
        <f>'Overall by number'!D35</f>
        <v>KTM</v>
      </c>
      <c r="E51" s="56" t="s">
        <v>216</v>
      </c>
      <c r="F51" s="16">
        <f>'Day 9 Totals'!O35</f>
        <v>844</v>
      </c>
      <c r="G51" s="282">
        <v>5</v>
      </c>
    </row>
    <row r="52" spans="1:7" ht="15.75">
      <c r="A52" s="286">
        <f>'Day 9 Totals'!A36</f>
        <v>43</v>
      </c>
      <c r="B52" s="1" t="str">
        <f>'Day 9 Totals'!B36</f>
        <v>Beckers</v>
      </c>
      <c r="C52" s="1"/>
      <c r="D52" s="3" t="str">
        <f>'Overall by number'!D36</f>
        <v>KTM</v>
      </c>
      <c r="E52" s="56" t="s">
        <v>216</v>
      </c>
      <c r="F52" s="16">
        <f>'Day 9 Totals'!O36</f>
        <v>945</v>
      </c>
      <c r="G52" s="282">
        <v>6</v>
      </c>
    </row>
    <row r="53" spans="1:7" ht="15.75">
      <c r="A53" s="286">
        <f>'Day 9 Totals'!A42</f>
        <v>49</v>
      </c>
      <c r="B53" s="1" t="str">
        <f>'Day 9 Totals'!B42</f>
        <v>Esen</v>
      </c>
      <c r="C53" s="1"/>
      <c r="D53" s="3" t="str">
        <f>'Overall by number'!D42</f>
        <v>Triumph</v>
      </c>
      <c r="E53" s="56" t="s">
        <v>216</v>
      </c>
      <c r="F53" s="16">
        <f>'Day 9 Totals'!O42</f>
        <v>1008</v>
      </c>
      <c r="G53" s="282">
        <v>7</v>
      </c>
    </row>
    <row r="54" spans="1:7" ht="15.75">
      <c r="A54" s="286">
        <f>'Day 9 Totals'!A37</f>
        <v>44</v>
      </c>
      <c r="B54" s="1" t="str">
        <f>'Day 9 Totals'!B37</f>
        <v>Nash</v>
      </c>
      <c r="C54" s="1"/>
      <c r="D54" s="3" t="str">
        <f>'Overall by number'!D37</f>
        <v>Suzuki</v>
      </c>
      <c r="E54" s="56" t="s">
        <v>216</v>
      </c>
      <c r="F54" s="16">
        <f>'Day 9 Totals'!O37</f>
        <v>1138</v>
      </c>
      <c r="G54" s="282">
        <v>8</v>
      </c>
    </row>
    <row r="55" spans="1:7" ht="16.5" thickBot="1">
      <c r="A55" s="261">
        <f>'Day 9 Totals'!A41</f>
        <v>48</v>
      </c>
      <c r="B55" s="262" t="str">
        <f>'Day 9 Totals'!B41</f>
        <v>Reese</v>
      </c>
      <c r="C55" s="262"/>
      <c r="D55" s="132" t="str">
        <f>'Overall by number'!D41</f>
        <v>BMW</v>
      </c>
      <c r="E55" s="283" t="s">
        <v>216</v>
      </c>
      <c r="F55" s="284">
        <f>'Day 9 Totals'!O41</f>
        <v>1218</v>
      </c>
      <c r="G55" s="291">
        <v>9</v>
      </c>
    </row>
    <row r="56" spans="1:7" ht="15.75">
      <c r="A56" s="1"/>
      <c r="B56" s="1"/>
      <c r="C56" s="1"/>
      <c r="G56" s="119"/>
    </row>
    <row r="57" spans="1:7" ht="15.75">
      <c r="A57" s="51" t="s">
        <v>59</v>
      </c>
      <c r="B57" s="121"/>
      <c r="C57" s="121"/>
      <c r="D57" s="121"/>
      <c r="E57" s="140"/>
      <c r="F57" s="281"/>
      <c r="G57" s="122"/>
    </row>
    <row r="58" spans="1:7" ht="16.5" customHeight="1">
      <c r="A58" s="1"/>
      <c r="B58" s="51"/>
      <c r="C58" s="51"/>
      <c r="D58" s="51"/>
      <c r="E58" s="51"/>
      <c r="F58" s="52"/>
      <c r="G58" s="51"/>
    </row>
    <row r="59" spans="1:7" ht="15.75">
      <c r="A59" s="1"/>
      <c r="B59" s="1"/>
      <c r="C59" s="1"/>
      <c r="D59" s="1"/>
      <c r="E59" s="141"/>
      <c r="F59" s="2"/>
      <c r="G59" s="55"/>
    </row>
    <row r="60" spans="1:7" ht="15.75">
      <c r="A60" s="1"/>
      <c r="B60" s="1"/>
      <c r="C60" s="1"/>
      <c r="D60" s="1"/>
      <c r="E60" s="141"/>
      <c r="F60" s="2"/>
      <c r="G60" s="1"/>
    </row>
    <row r="61" spans="1:7" ht="15.75">
      <c r="A61" s="1"/>
      <c r="B61" s="1"/>
      <c r="C61" s="1"/>
      <c r="D61" s="1"/>
      <c r="E61" s="141"/>
      <c r="F61" s="2"/>
      <c r="G61" s="1"/>
    </row>
    <row r="62" spans="1:7" ht="15.75">
      <c r="A62" s="1"/>
      <c r="B62" s="1"/>
      <c r="C62" s="1"/>
      <c r="D62" s="1"/>
      <c r="E62" s="141"/>
      <c r="F62" s="2"/>
      <c r="G62" s="1"/>
    </row>
    <row r="63" spans="1:7" ht="15.75">
      <c r="A63" s="1"/>
      <c r="B63" s="1"/>
      <c r="C63" s="1"/>
      <c r="D63" s="1"/>
      <c r="E63" s="141"/>
      <c r="F63" s="2"/>
      <c r="G63" s="1"/>
    </row>
    <row r="64" spans="1:7" ht="15.75">
      <c r="A64" s="1"/>
      <c r="B64" s="1"/>
      <c r="C64" s="1"/>
      <c r="D64" s="1"/>
      <c r="E64" s="141"/>
      <c r="F64" s="2"/>
      <c r="G64" s="1"/>
    </row>
    <row r="65" spans="2:7" ht="15.75">
      <c r="B65" s="1"/>
      <c r="C65" s="1"/>
      <c r="D65" s="1"/>
      <c r="E65" s="141"/>
      <c r="F65" s="2"/>
      <c r="G65" s="1"/>
    </row>
    <row r="66" spans="2:7" ht="15.75">
      <c r="B66" s="1"/>
      <c r="C66" s="1"/>
      <c r="D66" s="1"/>
      <c r="E66" s="141"/>
      <c r="F66" s="2"/>
      <c r="G66" s="1"/>
    </row>
    <row r="67" spans="2:7" ht="15.75">
      <c r="B67" s="1"/>
      <c r="C67" s="1"/>
      <c r="D67" s="1"/>
      <c r="E67" s="141"/>
      <c r="F67" s="2"/>
      <c r="G67" s="1"/>
    </row>
    <row r="68" spans="2:7" ht="15.75">
      <c r="B68" s="1"/>
      <c r="C68" s="1"/>
      <c r="D68" s="1"/>
      <c r="E68" s="141"/>
      <c r="F68" s="2"/>
      <c r="G68" s="1"/>
    </row>
    <row r="69" spans="2:7" ht="15.75">
      <c r="B69" s="1"/>
      <c r="C69" s="1"/>
      <c r="D69" s="1"/>
      <c r="E69" s="141"/>
      <c r="F69" s="2"/>
      <c r="G69" s="1"/>
    </row>
    <row r="70" spans="2:7" ht="15.75">
      <c r="B70" s="1"/>
      <c r="C70" s="1"/>
      <c r="D70" s="1"/>
      <c r="E70" s="141"/>
      <c r="F70" s="2"/>
      <c r="G70" s="1"/>
    </row>
    <row r="71" spans="2:6" ht="15.75">
      <c r="B71" s="1"/>
      <c r="C71" s="1"/>
      <c r="D71" s="1"/>
      <c r="E71" s="141"/>
      <c r="F71" s="2"/>
    </row>
  </sheetData>
  <sheetProtection/>
  <printOptions horizontalCentered="1"/>
  <pageMargins left="0.5" right="0.5" top="0.75" bottom="0.75" header="0.5" footer="0.5"/>
  <pageSetup fitToHeight="1" fitToWidth="1" horizontalDpi="600" verticalDpi="600" orientation="portrait" scale="76" r:id="rId1"/>
  <headerFooter alignWithMargins="0">
    <oddHeader>&amp;C&amp;"Arial,Bold"&amp;16 2018 Alcan results by class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U89"/>
  <sheetViews>
    <sheetView zoomScale="78" zoomScaleNormal="78" zoomScalePageLayoutView="0" workbookViewId="0" topLeftCell="A1">
      <selection activeCell="C11" sqref="C10:C11"/>
    </sheetView>
  </sheetViews>
  <sheetFormatPr defaultColWidth="9.140625" defaultRowHeight="12.75"/>
  <cols>
    <col min="1" max="1" width="4.00390625" style="3" bestFit="1" customWidth="1"/>
    <col min="2" max="2" width="15.8515625" style="3" customWidth="1"/>
    <col min="3" max="3" width="20.57421875" style="3" bestFit="1" customWidth="1"/>
    <col min="4" max="4" width="15.28125" style="3" hidden="1" customWidth="1"/>
    <col min="5" max="5" width="14.00390625" style="3" hidden="1" customWidth="1"/>
    <col min="6" max="6" width="4.7109375" style="3" customWidth="1"/>
    <col min="7" max="7" width="4.7109375" style="3" bestFit="1" customWidth="1"/>
    <col min="8" max="8" width="4.7109375" style="3" customWidth="1"/>
    <col min="9" max="9" width="4.7109375" style="3" bestFit="1" customWidth="1"/>
    <col min="10" max="10" width="4.7109375" style="3" customWidth="1"/>
    <col min="11" max="11" width="4.7109375" style="3" bestFit="1" customWidth="1"/>
    <col min="12" max="12" width="4.7109375" style="3" customWidth="1"/>
    <col min="13" max="13" width="4.7109375" style="3" bestFit="1" customWidth="1"/>
    <col min="14" max="14" width="4.7109375" style="3" customWidth="1"/>
    <col min="15" max="15" width="4.7109375" style="3" bestFit="1" customWidth="1"/>
    <col min="16" max="18" width="4.7109375" style="3" customWidth="1"/>
    <col min="19" max="19" width="5.7109375" style="3" customWidth="1"/>
    <col min="20" max="21" width="4.7109375" style="3" customWidth="1"/>
    <col min="22" max="22" width="7.8515625" style="3" bestFit="1" customWidth="1"/>
    <col min="23" max="23" width="3.8515625" style="3" bestFit="1" customWidth="1"/>
    <col min="24" max="24" width="16.140625" style="3" bestFit="1" customWidth="1"/>
    <col min="25" max="25" width="20.57421875" style="3" bestFit="1" customWidth="1"/>
    <col min="26" max="35" width="4.7109375" style="3" customWidth="1"/>
    <col min="36" max="36" width="4.7109375" style="16" customWidth="1"/>
    <col min="37" max="37" width="4.7109375" style="3" customWidth="1"/>
    <col min="38" max="38" width="5.421875" style="3" bestFit="1" customWidth="1"/>
    <col min="39" max="39" width="6.00390625" style="45" bestFit="1" customWidth="1"/>
    <col min="40" max="40" width="4.8515625" style="16" customWidth="1"/>
    <col min="41" max="41" width="14.7109375" style="3" hidden="1" customWidth="1"/>
    <col min="42" max="42" width="13.00390625" style="3" hidden="1" customWidth="1"/>
    <col min="43" max="43" width="10.8515625" style="3" bestFit="1" customWidth="1"/>
    <col min="44" max="44" width="0" style="3" hidden="1" customWidth="1"/>
    <col min="45" max="45" width="10.140625" style="3" hidden="1" customWidth="1"/>
    <col min="46" max="46" width="11.8515625" style="4" hidden="1" customWidth="1"/>
    <col min="47" max="47" width="21.140625" style="4" hidden="1" customWidth="1"/>
    <col min="48" max="16384" width="9.140625" style="4" customWidth="1"/>
  </cols>
  <sheetData>
    <row r="1" spans="1:47" s="21" customFormat="1" ht="15" customHeight="1">
      <c r="A1" s="19"/>
      <c r="B1" s="20"/>
      <c r="C1" s="20"/>
      <c r="D1" s="20"/>
      <c r="E1" s="116" t="s">
        <v>13</v>
      </c>
      <c r="F1" s="406" t="s">
        <v>147</v>
      </c>
      <c r="G1" s="407"/>
      <c r="H1" s="406" t="s">
        <v>148</v>
      </c>
      <c r="I1" s="407"/>
      <c r="J1" s="406" t="s">
        <v>149</v>
      </c>
      <c r="K1" s="407"/>
      <c r="L1" s="406" t="s">
        <v>150</v>
      </c>
      <c r="M1" s="407"/>
      <c r="N1" s="406" t="s">
        <v>151</v>
      </c>
      <c r="O1" s="407"/>
      <c r="P1" s="406" t="s">
        <v>152</v>
      </c>
      <c r="Q1" s="407"/>
      <c r="R1" s="406" t="s">
        <v>153</v>
      </c>
      <c r="S1" s="414"/>
      <c r="T1" s="406" t="s">
        <v>154</v>
      </c>
      <c r="U1" s="407"/>
      <c r="V1" s="80" t="s">
        <v>16</v>
      </c>
      <c r="W1" s="82"/>
      <c r="X1" s="82"/>
      <c r="Y1" s="82"/>
      <c r="Z1" s="410" t="s">
        <v>161</v>
      </c>
      <c r="AA1" s="411"/>
      <c r="AB1" s="410" t="s">
        <v>162</v>
      </c>
      <c r="AC1" s="411"/>
      <c r="AD1" s="410" t="s">
        <v>163</v>
      </c>
      <c r="AE1" s="411"/>
      <c r="AF1" s="410" t="s">
        <v>164</v>
      </c>
      <c r="AG1" s="411"/>
      <c r="AH1" s="410" t="s">
        <v>165</v>
      </c>
      <c r="AI1" s="411"/>
      <c r="AJ1" s="410" t="s">
        <v>166</v>
      </c>
      <c r="AK1" s="411"/>
      <c r="AL1" s="86" t="s">
        <v>16</v>
      </c>
      <c r="AM1" s="92" t="s">
        <v>22</v>
      </c>
      <c r="AN1" s="88" t="s">
        <v>41</v>
      </c>
      <c r="AO1" s="61"/>
      <c r="AP1" s="58"/>
      <c r="AQ1" s="66"/>
      <c r="AR1" s="90" t="s">
        <v>8</v>
      </c>
      <c r="AS1" s="46" t="s">
        <v>10</v>
      </c>
      <c r="AT1" s="49"/>
      <c r="AU1" s="58"/>
    </row>
    <row r="2" spans="1:47" s="21" customFormat="1" ht="15.75">
      <c r="A2" s="22"/>
      <c r="B2" s="23"/>
      <c r="C2" s="23"/>
      <c r="D2" s="23"/>
      <c r="E2" s="117" t="s">
        <v>14</v>
      </c>
      <c r="F2" s="408"/>
      <c r="G2" s="409"/>
      <c r="H2" s="408"/>
      <c r="I2" s="409"/>
      <c r="J2" s="408"/>
      <c r="K2" s="409"/>
      <c r="L2" s="408"/>
      <c r="M2" s="409"/>
      <c r="N2" s="408"/>
      <c r="O2" s="409"/>
      <c r="P2" s="408"/>
      <c r="Q2" s="409"/>
      <c r="R2" s="415"/>
      <c r="S2" s="416"/>
      <c r="T2" s="408"/>
      <c r="U2" s="409"/>
      <c r="V2" s="81">
        <v>1</v>
      </c>
      <c r="W2" s="83"/>
      <c r="X2" s="83"/>
      <c r="Y2" s="83"/>
      <c r="Z2" s="412"/>
      <c r="AA2" s="413"/>
      <c r="AB2" s="412"/>
      <c r="AC2" s="413"/>
      <c r="AD2" s="412"/>
      <c r="AE2" s="413"/>
      <c r="AF2" s="412"/>
      <c r="AG2" s="413"/>
      <c r="AH2" s="412"/>
      <c r="AI2" s="413"/>
      <c r="AJ2" s="412"/>
      <c r="AK2" s="413"/>
      <c r="AL2" s="87">
        <v>2</v>
      </c>
      <c r="AM2" s="89">
        <v>1</v>
      </c>
      <c r="AN2" s="89" t="s">
        <v>9</v>
      </c>
      <c r="AO2" s="38" t="s">
        <v>5</v>
      </c>
      <c r="AP2" s="44" t="s">
        <v>12</v>
      </c>
      <c r="AQ2" s="60" t="s">
        <v>2</v>
      </c>
      <c r="AR2" s="91" t="s">
        <v>4</v>
      </c>
      <c r="AS2" s="37" t="s">
        <v>4</v>
      </c>
      <c r="AT2" s="38" t="s">
        <v>10</v>
      </c>
      <c r="AU2" s="44" t="s">
        <v>25</v>
      </c>
    </row>
    <row r="3" spans="1:47" s="3" customFormat="1" ht="15.75">
      <c r="A3" s="24" t="s">
        <v>9</v>
      </c>
      <c r="B3" s="25" t="s">
        <v>5</v>
      </c>
      <c r="C3" s="25" t="s">
        <v>285</v>
      </c>
      <c r="D3" s="25" t="s">
        <v>6</v>
      </c>
      <c r="E3" s="26" t="s">
        <v>7</v>
      </c>
      <c r="F3" s="27"/>
      <c r="G3" s="28" t="s">
        <v>3</v>
      </c>
      <c r="H3" s="27"/>
      <c r="I3" s="28" t="s">
        <v>3</v>
      </c>
      <c r="J3" s="27"/>
      <c r="K3" s="28" t="s">
        <v>3</v>
      </c>
      <c r="L3" s="27"/>
      <c r="M3" s="28" t="s">
        <v>3</v>
      </c>
      <c r="N3" s="27"/>
      <c r="O3" s="28" t="s">
        <v>3</v>
      </c>
      <c r="P3" s="27"/>
      <c r="Q3" s="28" t="s">
        <v>3</v>
      </c>
      <c r="R3" s="27"/>
      <c r="S3" s="28" t="s">
        <v>3</v>
      </c>
      <c r="T3" s="27"/>
      <c r="U3" s="28" t="s">
        <v>3</v>
      </c>
      <c r="V3" s="39"/>
      <c r="W3" s="24" t="s">
        <v>9</v>
      </c>
      <c r="X3" s="25" t="s">
        <v>5</v>
      </c>
      <c r="Y3" s="25" t="s">
        <v>285</v>
      </c>
      <c r="AA3" s="3" t="s">
        <v>3</v>
      </c>
      <c r="AB3" s="27"/>
      <c r="AC3" s="28" t="s">
        <v>3</v>
      </c>
      <c r="AD3" s="27"/>
      <c r="AE3" s="28" t="s">
        <v>3</v>
      </c>
      <c r="AF3" s="33"/>
      <c r="AG3" s="34" t="s">
        <v>3</v>
      </c>
      <c r="AH3" s="27"/>
      <c r="AI3" s="28" t="s">
        <v>3</v>
      </c>
      <c r="AJ3" s="181"/>
      <c r="AK3" s="28" t="s">
        <v>3</v>
      </c>
      <c r="AL3" s="40"/>
      <c r="AM3" s="93"/>
      <c r="AN3" s="41"/>
      <c r="AO3" s="29"/>
      <c r="AP3" s="62"/>
      <c r="AQ3" s="35"/>
      <c r="AR3" s="68"/>
      <c r="AT3" s="50"/>
      <c r="AU3" s="64"/>
    </row>
    <row r="4" spans="1:47" ht="15.75">
      <c r="A4" s="30" t="e">
        <f>'Class info'!#REF!</f>
        <v>#REF!</v>
      </c>
      <c r="B4" s="30" t="str">
        <f>Entry!B2</f>
        <v>PHANTOM</v>
      </c>
      <c r="C4" s="30" t="str">
        <f>Entry!C2</f>
        <v>PHANTOM</v>
      </c>
      <c r="D4" s="30" t="e">
        <f>'Class info'!#REF!</f>
        <v>#REF!</v>
      </c>
      <c r="E4" s="30" t="e">
        <f>'Class info'!#REF!</f>
        <v>#REF!</v>
      </c>
      <c r="F4" s="31">
        <v>0</v>
      </c>
      <c r="G4" s="31"/>
      <c r="H4" s="31">
        <v>0</v>
      </c>
      <c r="I4" s="31"/>
      <c r="J4" s="31">
        <v>0</v>
      </c>
      <c r="K4" s="31"/>
      <c r="L4" s="31">
        <v>0</v>
      </c>
      <c r="M4" s="31"/>
      <c r="N4" s="31">
        <v>0</v>
      </c>
      <c r="O4" s="31"/>
      <c r="P4" s="31">
        <v>0</v>
      </c>
      <c r="Q4" s="31"/>
      <c r="R4" s="31">
        <v>0</v>
      </c>
      <c r="S4" s="31"/>
      <c r="T4" s="31">
        <v>0</v>
      </c>
      <c r="U4" s="31"/>
      <c r="V4" s="176">
        <f>T4+R4+P4+N4+L4+J4+H4+F4</f>
        <v>0</v>
      </c>
      <c r="W4" s="30" t="e">
        <f aca="true" t="shared" si="0" ref="W4:W13">A4</f>
        <v>#REF!</v>
      </c>
      <c r="X4" s="30" t="str">
        <f aca="true" t="shared" si="1" ref="X4:X13">B4</f>
        <v>PHANTOM</v>
      </c>
      <c r="Y4" s="30" t="str">
        <f aca="true" t="shared" si="2" ref="Y4:Y13">C4</f>
        <v>PHANTOM</v>
      </c>
      <c r="Z4" s="31"/>
      <c r="AA4" s="31"/>
      <c r="AB4" s="31"/>
      <c r="AC4" s="31"/>
      <c r="AD4" s="31"/>
      <c r="AE4" s="31"/>
      <c r="AF4" s="31"/>
      <c r="AG4" s="31"/>
      <c r="AH4" s="31"/>
      <c r="AI4" s="31"/>
      <c r="AJ4" s="31"/>
      <c r="AK4" s="31"/>
      <c r="AL4" s="42">
        <f>AJ4+AH4+AF4+AD4+AB4+Z4</f>
        <v>0</v>
      </c>
      <c r="AM4" s="42"/>
      <c r="AN4" s="42" t="e">
        <f aca="true" t="shared" si="3" ref="AN4:AN34">A4</f>
        <v>#REF!</v>
      </c>
      <c r="AO4" s="36" t="str">
        <f aca="true" t="shared" si="4" ref="AO4:AO34">B4</f>
        <v>PHANTOM</v>
      </c>
      <c r="AP4" s="63" t="str">
        <f aca="true" t="shared" si="5" ref="AP4:AP34">C4</f>
        <v>PHANTOM</v>
      </c>
      <c r="AQ4" s="182">
        <f aca="true" t="shared" si="6" ref="AQ4:AQ58">V4+AL4-AM4</f>
        <v>0</v>
      </c>
      <c r="AR4" s="57"/>
      <c r="AS4" s="67">
        <v>1</v>
      </c>
      <c r="AT4" s="18" t="e">
        <f>'Class info'!#REF!</f>
        <v>#REF!</v>
      </c>
      <c r="AU4" s="65" t="e">
        <f>'Class info'!#REF!</f>
        <v>#REF!</v>
      </c>
    </row>
    <row r="5" spans="1:47" ht="15.75">
      <c r="A5" s="30" t="e">
        <f>'Class info'!#REF!</f>
        <v>#REF!</v>
      </c>
      <c r="B5" s="30" t="str">
        <f>Entry!B3</f>
        <v>McKinnon</v>
      </c>
      <c r="C5" s="30" t="str">
        <f>Entry!C3</f>
        <v>Putnam/Schneider</v>
      </c>
      <c r="D5" s="30" t="e">
        <f>'Class info'!#REF!</f>
        <v>#REF!</v>
      </c>
      <c r="E5" s="30" t="e">
        <f>'Class info'!#REF!</f>
        <v>#REF!</v>
      </c>
      <c r="F5" s="31">
        <v>0</v>
      </c>
      <c r="G5" s="31" t="s">
        <v>49</v>
      </c>
      <c r="H5" s="31">
        <v>0</v>
      </c>
      <c r="I5" s="31" t="s">
        <v>49</v>
      </c>
      <c r="J5" s="31">
        <v>0</v>
      </c>
      <c r="K5" s="167" t="s">
        <v>128</v>
      </c>
      <c r="L5" s="31">
        <v>1</v>
      </c>
      <c r="M5" s="31" t="s">
        <v>49</v>
      </c>
      <c r="N5" s="31">
        <v>0</v>
      </c>
      <c r="O5" s="167" t="s">
        <v>128</v>
      </c>
      <c r="P5" s="31">
        <v>0</v>
      </c>
      <c r="Q5" s="167" t="s">
        <v>128</v>
      </c>
      <c r="R5" s="31">
        <v>1</v>
      </c>
      <c r="S5" s="31" t="s">
        <v>126</v>
      </c>
      <c r="T5" s="170">
        <v>2</v>
      </c>
      <c r="U5" s="31" t="s">
        <v>126</v>
      </c>
      <c r="V5" s="176">
        <f aca="true" t="shared" si="7" ref="V5:V48">T5+R5+P5+N5+L5+J5+H5+F5</f>
        <v>4</v>
      </c>
      <c r="W5" s="30" t="e">
        <f t="shared" si="0"/>
        <v>#REF!</v>
      </c>
      <c r="X5" s="30" t="str">
        <f t="shared" si="1"/>
        <v>McKinnon</v>
      </c>
      <c r="Y5" s="30" t="str">
        <f t="shared" si="2"/>
        <v>Putnam/Schneider</v>
      </c>
      <c r="Z5" s="31">
        <v>0</v>
      </c>
      <c r="AA5" s="31" t="s">
        <v>49</v>
      </c>
      <c r="AB5" s="31">
        <v>0</v>
      </c>
      <c r="AC5" s="167" t="s">
        <v>128</v>
      </c>
      <c r="AD5" s="31">
        <v>0</v>
      </c>
      <c r="AE5" s="31" t="s">
        <v>49</v>
      </c>
      <c r="AF5" s="31">
        <v>1</v>
      </c>
      <c r="AG5" s="31" t="s">
        <v>126</v>
      </c>
      <c r="AH5" s="31">
        <v>1</v>
      </c>
      <c r="AI5" s="31" t="s">
        <v>126</v>
      </c>
      <c r="AJ5" s="31">
        <v>1</v>
      </c>
      <c r="AK5" s="31" t="s">
        <v>49</v>
      </c>
      <c r="AL5" s="42">
        <f>AJ5+AH5+AF5+AD5+AB5+Z5</f>
        <v>3</v>
      </c>
      <c r="AM5" s="42">
        <v>2</v>
      </c>
      <c r="AN5" s="42" t="e">
        <f t="shared" si="3"/>
        <v>#REF!</v>
      </c>
      <c r="AO5" s="36" t="str">
        <f t="shared" si="4"/>
        <v>McKinnon</v>
      </c>
      <c r="AP5" s="63" t="str">
        <f t="shared" si="5"/>
        <v>Putnam/Schneider</v>
      </c>
      <c r="AQ5" s="182">
        <f t="shared" si="6"/>
        <v>5</v>
      </c>
      <c r="AR5" s="57">
        <f aca="true" t="shared" si="8" ref="AR5:AR36">RANK(AQ5,$AQ$5:$AQ$58,1)</f>
        <v>2</v>
      </c>
      <c r="AS5" s="67">
        <v>1</v>
      </c>
      <c r="AT5" s="18" t="e">
        <f>'Class info'!#REF!</f>
        <v>#REF!</v>
      </c>
      <c r="AU5" s="65" t="e">
        <f>'Class info'!#REF!</f>
        <v>#REF!</v>
      </c>
    </row>
    <row r="6" spans="1:47" ht="15.75">
      <c r="A6" s="30" t="e">
        <f>'Class info'!#REF!</f>
        <v>#REF!</v>
      </c>
      <c r="B6" s="30" t="str">
        <f>Entry!B4</f>
        <v>Adams</v>
      </c>
      <c r="C6" s="30" t="str">
        <f>Entry!C4</f>
        <v>Bonaime</v>
      </c>
      <c r="D6" s="30" t="e">
        <f>'Class info'!#REF!</f>
        <v>#REF!</v>
      </c>
      <c r="E6" s="30" t="e">
        <f>'Class info'!#REF!</f>
        <v>#REF!</v>
      </c>
      <c r="F6" s="31">
        <v>6</v>
      </c>
      <c r="G6" s="31" t="s">
        <v>126</v>
      </c>
      <c r="H6" s="31">
        <v>8</v>
      </c>
      <c r="I6" s="31" t="s">
        <v>126</v>
      </c>
      <c r="J6" s="31">
        <v>6</v>
      </c>
      <c r="K6" s="31" t="s">
        <v>126</v>
      </c>
      <c r="L6" s="31">
        <v>6</v>
      </c>
      <c r="M6" s="31" t="s">
        <v>126</v>
      </c>
      <c r="N6" s="31">
        <v>6</v>
      </c>
      <c r="O6" s="31" t="s">
        <v>49</v>
      </c>
      <c r="P6" s="31">
        <v>4</v>
      </c>
      <c r="Q6" s="31" t="s">
        <v>126</v>
      </c>
      <c r="R6" s="31">
        <v>8</v>
      </c>
      <c r="S6" s="31" t="s">
        <v>49</v>
      </c>
      <c r="T6" s="31">
        <v>8</v>
      </c>
      <c r="U6" s="31" t="s">
        <v>49</v>
      </c>
      <c r="V6" s="176">
        <f t="shared" si="7"/>
        <v>52</v>
      </c>
      <c r="W6" s="30" t="e">
        <f t="shared" si="0"/>
        <v>#REF!</v>
      </c>
      <c r="X6" s="30" t="str">
        <f t="shared" si="1"/>
        <v>Adams</v>
      </c>
      <c r="Y6" s="30" t="str">
        <f t="shared" si="2"/>
        <v>Bonaime</v>
      </c>
      <c r="Z6" s="31">
        <v>22</v>
      </c>
      <c r="AA6" s="31" t="s">
        <v>49</v>
      </c>
      <c r="AB6" s="170">
        <v>60</v>
      </c>
      <c r="AC6" s="31" t="s">
        <v>126</v>
      </c>
      <c r="AD6" s="31">
        <v>27</v>
      </c>
      <c r="AE6" s="31" t="s">
        <v>126</v>
      </c>
      <c r="AF6" s="31">
        <v>19</v>
      </c>
      <c r="AG6" s="31" t="s">
        <v>126</v>
      </c>
      <c r="AH6" s="31">
        <v>17</v>
      </c>
      <c r="AI6" s="31" t="s">
        <v>126</v>
      </c>
      <c r="AJ6" s="31">
        <v>8</v>
      </c>
      <c r="AK6" s="31" t="s">
        <v>126</v>
      </c>
      <c r="AL6" s="42">
        <f aca="true" t="shared" si="9" ref="AL6:AL57">AJ6+AH6+AF6+AD6+AB6+Z6</f>
        <v>153</v>
      </c>
      <c r="AM6" s="42">
        <v>60</v>
      </c>
      <c r="AN6" s="42" t="e">
        <f t="shared" si="3"/>
        <v>#REF!</v>
      </c>
      <c r="AO6" s="36" t="str">
        <f t="shared" si="4"/>
        <v>Adams</v>
      </c>
      <c r="AP6" s="63" t="str">
        <f t="shared" si="5"/>
        <v>Bonaime</v>
      </c>
      <c r="AQ6" s="182">
        <f t="shared" si="6"/>
        <v>145</v>
      </c>
      <c r="AR6" s="57">
        <f t="shared" si="8"/>
        <v>19</v>
      </c>
      <c r="AS6" s="67">
        <v>3</v>
      </c>
      <c r="AT6" s="18" t="e">
        <f>'Class info'!#REF!</f>
        <v>#REF!</v>
      </c>
      <c r="AU6" s="65" t="e">
        <f>'Class info'!#REF!</f>
        <v>#REF!</v>
      </c>
    </row>
    <row r="7" spans="1:47" ht="15.75">
      <c r="A7" s="30" t="e">
        <f>'Class info'!#REF!</f>
        <v>#REF!</v>
      </c>
      <c r="B7" s="30" t="str">
        <f>Entry!B5</f>
        <v>Wade</v>
      </c>
      <c r="C7" s="30" t="str">
        <f>Entry!C5</f>
        <v>Moghaddam</v>
      </c>
      <c r="D7" s="30" t="e">
        <f>'Class info'!#REF!</f>
        <v>#REF!</v>
      </c>
      <c r="E7" s="30" t="e">
        <f>'Class info'!#REF!</f>
        <v>#REF!</v>
      </c>
      <c r="F7" s="170">
        <v>60</v>
      </c>
      <c r="G7" s="31" t="s">
        <v>49</v>
      </c>
      <c r="H7" s="31">
        <v>53</v>
      </c>
      <c r="I7" s="31" t="s">
        <v>49</v>
      </c>
      <c r="J7" s="31">
        <v>33</v>
      </c>
      <c r="K7" s="31" t="s">
        <v>126</v>
      </c>
      <c r="L7" s="31">
        <v>59</v>
      </c>
      <c r="M7" s="31" t="s">
        <v>126</v>
      </c>
      <c r="N7" s="31">
        <v>3</v>
      </c>
      <c r="O7" s="31" t="s">
        <v>126</v>
      </c>
      <c r="P7" s="31">
        <v>60</v>
      </c>
      <c r="Q7" s="31" t="s">
        <v>126</v>
      </c>
      <c r="R7" s="31">
        <v>16</v>
      </c>
      <c r="S7" s="31" t="s">
        <v>49</v>
      </c>
      <c r="T7" s="31">
        <v>22</v>
      </c>
      <c r="U7" s="31" t="s">
        <v>126</v>
      </c>
      <c r="V7" s="176">
        <v>200</v>
      </c>
      <c r="W7" s="30" t="e">
        <f t="shared" si="0"/>
        <v>#REF!</v>
      </c>
      <c r="X7" s="30" t="str">
        <f t="shared" si="1"/>
        <v>Wade</v>
      </c>
      <c r="Y7" s="30" t="str">
        <f t="shared" si="2"/>
        <v>Moghaddam</v>
      </c>
      <c r="Z7" s="31">
        <v>30</v>
      </c>
      <c r="AA7" s="31" t="s">
        <v>49</v>
      </c>
      <c r="AB7" s="31">
        <v>31</v>
      </c>
      <c r="AC7" s="31" t="s">
        <v>49</v>
      </c>
      <c r="AD7" s="31">
        <v>5</v>
      </c>
      <c r="AE7" s="31" t="s">
        <v>49</v>
      </c>
      <c r="AF7" s="31">
        <v>60</v>
      </c>
      <c r="AG7" s="31" t="s">
        <v>49</v>
      </c>
      <c r="AH7" s="31">
        <v>60</v>
      </c>
      <c r="AI7" s="31" t="s">
        <v>49</v>
      </c>
      <c r="AJ7" s="31">
        <v>60</v>
      </c>
      <c r="AK7" s="31" t="s">
        <v>49</v>
      </c>
      <c r="AL7" s="42">
        <v>200</v>
      </c>
      <c r="AM7" s="42">
        <v>60</v>
      </c>
      <c r="AN7" s="42" t="e">
        <f t="shared" si="3"/>
        <v>#REF!</v>
      </c>
      <c r="AO7" s="36" t="str">
        <f t="shared" si="4"/>
        <v>Wade</v>
      </c>
      <c r="AP7" s="63" t="str">
        <f t="shared" si="5"/>
        <v>Moghaddam</v>
      </c>
      <c r="AQ7" s="182">
        <f t="shared" si="6"/>
        <v>340</v>
      </c>
      <c r="AR7" s="57">
        <f t="shared" si="8"/>
        <v>44</v>
      </c>
      <c r="AS7" s="67">
        <v>2</v>
      </c>
      <c r="AT7" s="18" t="e">
        <f>'Class info'!#REF!</f>
        <v>#REF!</v>
      </c>
      <c r="AU7" s="65" t="e">
        <f>'Class info'!#REF!</f>
        <v>#REF!</v>
      </c>
    </row>
    <row r="8" spans="1:47" ht="15.75">
      <c r="A8" s="30" t="e">
        <f>'Class info'!#REF!</f>
        <v>#REF!</v>
      </c>
      <c r="B8" s="30" t="str">
        <f>Entry!B6</f>
        <v>Cole</v>
      </c>
      <c r="C8" s="30" t="str">
        <f>Entry!C6</f>
        <v>Corbett</v>
      </c>
      <c r="D8" s="30" t="e">
        <f>'Class info'!#REF!</f>
        <v>#REF!</v>
      </c>
      <c r="E8" s="30" t="e">
        <f>'Class info'!#REF!</f>
        <v>#REF!</v>
      </c>
      <c r="F8" s="31">
        <v>15</v>
      </c>
      <c r="G8" s="31" t="s">
        <v>126</v>
      </c>
      <c r="H8" s="31">
        <v>22</v>
      </c>
      <c r="I8" s="31" t="s">
        <v>126</v>
      </c>
      <c r="J8" s="170">
        <v>29</v>
      </c>
      <c r="K8" s="31" t="s">
        <v>126</v>
      </c>
      <c r="L8" s="31">
        <v>28</v>
      </c>
      <c r="M8" s="31" t="s">
        <v>126</v>
      </c>
      <c r="N8" s="31">
        <v>14</v>
      </c>
      <c r="O8" s="31" t="s">
        <v>49</v>
      </c>
      <c r="P8" s="31">
        <v>15</v>
      </c>
      <c r="Q8" s="31" t="s">
        <v>126</v>
      </c>
      <c r="R8" s="31">
        <v>10</v>
      </c>
      <c r="S8" s="31" t="s">
        <v>126</v>
      </c>
      <c r="T8" s="31">
        <v>13</v>
      </c>
      <c r="U8" s="31" t="s">
        <v>126</v>
      </c>
      <c r="V8" s="176">
        <f t="shared" si="7"/>
        <v>146</v>
      </c>
      <c r="W8" s="30" t="e">
        <f t="shared" si="0"/>
        <v>#REF!</v>
      </c>
      <c r="X8" s="30" t="str">
        <f t="shared" si="1"/>
        <v>Cole</v>
      </c>
      <c r="Y8" s="30" t="str">
        <f t="shared" si="2"/>
        <v>Corbett</v>
      </c>
      <c r="Z8" s="31">
        <v>6</v>
      </c>
      <c r="AA8" s="31" t="s">
        <v>49</v>
      </c>
      <c r="AB8" s="31">
        <v>7</v>
      </c>
      <c r="AC8" s="31" t="s">
        <v>126</v>
      </c>
      <c r="AD8" s="31">
        <v>8</v>
      </c>
      <c r="AE8" s="31" t="s">
        <v>126</v>
      </c>
      <c r="AF8" s="31">
        <v>1</v>
      </c>
      <c r="AG8" s="31" t="s">
        <v>49</v>
      </c>
      <c r="AH8" s="31">
        <v>3</v>
      </c>
      <c r="AI8" s="31" t="s">
        <v>49</v>
      </c>
      <c r="AJ8" s="31">
        <v>3</v>
      </c>
      <c r="AK8" s="31" t="s">
        <v>126</v>
      </c>
      <c r="AL8" s="42">
        <f t="shared" si="9"/>
        <v>28</v>
      </c>
      <c r="AM8" s="42">
        <v>29</v>
      </c>
      <c r="AN8" s="42" t="e">
        <f t="shared" si="3"/>
        <v>#REF!</v>
      </c>
      <c r="AO8" s="36" t="str">
        <f t="shared" si="4"/>
        <v>Cole</v>
      </c>
      <c r="AP8" s="63" t="str">
        <f t="shared" si="5"/>
        <v>Corbett</v>
      </c>
      <c r="AQ8" s="182">
        <f t="shared" si="6"/>
        <v>145</v>
      </c>
      <c r="AR8" s="57">
        <f t="shared" si="8"/>
        <v>19</v>
      </c>
      <c r="AS8" s="67">
        <v>7</v>
      </c>
      <c r="AT8" s="18" t="e">
        <f>'Class info'!#REF!</f>
        <v>#REF!</v>
      </c>
      <c r="AU8" s="65" t="e">
        <f>'Class info'!#REF!</f>
        <v>#REF!</v>
      </c>
    </row>
    <row r="9" spans="1:47" ht="15.75">
      <c r="A9" s="30" t="e">
        <f>'Class info'!#REF!</f>
        <v>#REF!</v>
      </c>
      <c r="B9" s="30" t="str">
        <f>Entry!B7</f>
        <v>Blackie</v>
      </c>
      <c r="C9" s="30" t="str">
        <f>Entry!C7</f>
        <v>Blackie</v>
      </c>
      <c r="D9" s="30" t="e">
        <f>'Class info'!#REF!</f>
        <v>#REF!</v>
      </c>
      <c r="E9" s="30" t="e">
        <f>'Class info'!#REF!</f>
        <v>#REF!</v>
      </c>
      <c r="F9" s="31">
        <v>42</v>
      </c>
      <c r="G9" s="31" t="s">
        <v>126</v>
      </c>
      <c r="H9" s="31">
        <v>50</v>
      </c>
      <c r="I9" s="31" t="s">
        <v>126</v>
      </c>
      <c r="J9" s="170">
        <v>60</v>
      </c>
      <c r="K9" s="31" t="s">
        <v>126</v>
      </c>
      <c r="L9" s="31">
        <v>60</v>
      </c>
      <c r="M9" s="31" t="s">
        <v>126</v>
      </c>
      <c r="N9" s="31">
        <v>57</v>
      </c>
      <c r="O9" s="31" t="s">
        <v>126</v>
      </c>
      <c r="P9" s="31">
        <v>51</v>
      </c>
      <c r="Q9" s="31" t="s">
        <v>126</v>
      </c>
      <c r="R9" s="31">
        <v>44</v>
      </c>
      <c r="S9" s="31" t="s">
        <v>126</v>
      </c>
      <c r="T9" s="31">
        <v>49</v>
      </c>
      <c r="U9" s="31" t="s">
        <v>126</v>
      </c>
      <c r="V9" s="176">
        <v>200</v>
      </c>
      <c r="W9" s="30" t="e">
        <f t="shared" si="0"/>
        <v>#REF!</v>
      </c>
      <c r="X9" s="30" t="str">
        <f t="shared" si="1"/>
        <v>Blackie</v>
      </c>
      <c r="Y9" s="30" t="str">
        <f t="shared" si="2"/>
        <v>Blackie</v>
      </c>
      <c r="Z9" s="31">
        <v>19</v>
      </c>
      <c r="AA9" s="31" t="s">
        <v>126</v>
      </c>
      <c r="AB9" s="31">
        <v>20</v>
      </c>
      <c r="AC9" s="31" t="s">
        <v>126</v>
      </c>
      <c r="AD9" s="31">
        <v>34</v>
      </c>
      <c r="AE9" s="31" t="s">
        <v>126</v>
      </c>
      <c r="AF9" s="31">
        <v>16</v>
      </c>
      <c r="AG9" s="31" t="s">
        <v>126</v>
      </c>
      <c r="AH9" s="31">
        <v>9</v>
      </c>
      <c r="AI9" s="31" t="s">
        <v>126</v>
      </c>
      <c r="AJ9" s="31">
        <v>18</v>
      </c>
      <c r="AK9" s="31" t="s">
        <v>49</v>
      </c>
      <c r="AL9" s="42">
        <f t="shared" si="9"/>
        <v>116</v>
      </c>
      <c r="AM9" s="42">
        <v>60</v>
      </c>
      <c r="AN9" s="42" t="e">
        <f t="shared" si="3"/>
        <v>#REF!</v>
      </c>
      <c r="AO9" s="36" t="str">
        <f t="shared" si="4"/>
        <v>Blackie</v>
      </c>
      <c r="AP9" s="63" t="str">
        <f t="shared" si="5"/>
        <v>Blackie</v>
      </c>
      <c r="AQ9" s="182">
        <f t="shared" si="6"/>
        <v>256</v>
      </c>
      <c r="AR9" s="57">
        <f t="shared" si="8"/>
        <v>39</v>
      </c>
      <c r="AS9" s="67">
        <v>3</v>
      </c>
      <c r="AT9" s="18" t="e">
        <f>'Class info'!#REF!</f>
        <v>#REF!</v>
      </c>
      <c r="AU9" s="65" t="e">
        <f>'Class info'!#REF!</f>
        <v>#REF!</v>
      </c>
    </row>
    <row r="10" spans="1:47" ht="15.75">
      <c r="A10" s="30" t="e">
        <f>'Class info'!#REF!</f>
        <v>#REF!</v>
      </c>
      <c r="B10" s="30" t="str">
        <f>Entry!B8</f>
        <v>Hines</v>
      </c>
      <c r="C10" s="30" t="str">
        <f>Entry!C8</f>
        <v>Zimmerman</v>
      </c>
      <c r="D10" s="30" t="e">
        <f>'Class info'!#REF!</f>
        <v>#REF!</v>
      </c>
      <c r="E10" s="30" t="e">
        <f>'Class info'!#REF!</f>
        <v>#REF!</v>
      </c>
      <c r="F10" s="31">
        <v>3</v>
      </c>
      <c r="G10" s="31" t="s">
        <v>126</v>
      </c>
      <c r="H10" s="31">
        <v>36</v>
      </c>
      <c r="I10" s="31" t="s">
        <v>126</v>
      </c>
      <c r="J10" s="170">
        <v>60</v>
      </c>
      <c r="K10" s="31" t="s">
        <v>126</v>
      </c>
      <c r="L10" s="31">
        <v>60</v>
      </c>
      <c r="M10" s="31" t="s">
        <v>126</v>
      </c>
      <c r="N10" s="31">
        <v>60</v>
      </c>
      <c r="O10" s="31" t="s">
        <v>126</v>
      </c>
      <c r="P10" s="31">
        <v>25</v>
      </c>
      <c r="Q10" s="31" t="s">
        <v>126</v>
      </c>
      <c r="R10" s="31">
        <v>15</v>
      </c>
      <c r="S10" s="31" t="s">
        <v>49</v>
      </c>
      <c r="T10" s="31">
        <v>56</v>
      </c>
      <c r="U10" s="31" t="s">
        <v>49</v>
      </c>
      <c r="V10" s="176">
        <v>200</v>
      </c>
      <c r="W10" s="30" t="e">
        <f t="shared" si="0"/>
        <v>#REF!</v>
      </c>
      <c r="X10" s="30" t="str">
        <f t="shared" si="1"/>
        <v>Hines</v>
      </c>
      <c r="Y10" s="30" t="str">
        <f t="shared" si="2"/>
        <v>Zimmerman</v>
      </c>
      <c r="Z10" s="31">
        <v>2</v>
      </c>
      <c r="AA10" s="31" t="s">
        <v>49</v>
      </c>
      <c r="AB10" s="31">
        <v>0</v>
      </c>
      <c r="AC10" s="31" t="s">
        <v>49</v>
      </c>
      <c r="AD10" s="31">
        <v>2</v>
      </c>
      <c r="AE10" s="31" t="s">
        <v>126</v>
      </c>
      <c r="AF10" s="31">
        <v>1</v>
      </c>
      <c r="AG10" s="31" t="s">
        <v>49</v>
      </c>
      <c r="AH10" s="31">
        <v>4</v>
      </c>
      <c r="AI10" s="31" t="s">
        <v>49</v>
      </c>
      <c r="AJ10" s="31">
        <v>11</v>
      </c>
      <c r="AK10" s="31" t="s">
        <v>49</v>
      </c>
      <c r="AL10" s="42">
        <f t="shared" si="9"/>
        <v>20</v>
      </c>
      <c r="AM10" s="42">
        <v>60</v>
      </c>
      <c r="AN10" s="42" t="e">
        <f t="shared" si="3"/>
        <v>#REF!</v>
      </c>
      <c r="AO10" s="36" t="str">
        <f t="shared" si="4"/>
        <v>Hines</v>
      </c>
      <c r="AP10" s="63" t="str">
        <f t="shared" si="5"/>
        <v>Zimmerman</v>
      </c>
      <c r="AQ10" s="182">
        <f t="shared" si="6"/>
        <v>160</v>
      </c>
      <c r="AR10" s="57">
        <f t="shared" si="8"/>
        <v>23</v>
      </c>
      <c r="AS10" s="67">
        <v>2</v>
      </c>
      <c r="AT10" s="18" t="e">
        <f>'Class info'!#REF!</f>
        <v>#REF!</v>
      </c>
      <c r="AU10" s="65" t="e">
        <f>'Class info'!#REF!</f>
        <v>#REF!</v>
      </c>
    </row>
    <row r="11" spans="1:47" ht="15.75">
      <c r="A11" s="30" t="e">
        <f>'Class info'!#REF!</f>
        <v>#REF!</v>
      </c>
      <c r="B11" s="30" t="str">
        <f>Entry!B9</f>
        <v>Cramer</v>
      </c>
      <c r="C11" s="30" t="str">
        <f>Entry!C9</f>
        <v>Cramer/Handow</v>
      </c>
      <c r="D11" s="30" t="e">
        <f>'Class info'!#REF!</f>
        <v>#REF!</v>
      </c>
      <c r="E11" s="30" t="e">
        <f>'Class info'!#REF!</f>
        <v>#REF!</v>
      </c>
      <c r="F11" s="31">
        <v>7</v>
      </c>
      <c r="G11" s="31" t="s">
        <v>126</v>
      </c>
      <c r="H11" s="31">
        <v>9</v>
      </c>
      <c r="I11" s="31" t="s">
        <v>126</v>
      </c>
      <c r="J11" s="31">
        <v>3</v>
      </c>
      <c r="K11" s="31" t="s">
        <v>126</v>
      </c>
      <c r="L11" s="31">
        <v>6</v>
      </c>
      <c r="M11" s="31" t="s">
        <v>126</v>
      </c>
      <c r="N11" s="31">
        <v>4</v>
      </c>
      <c r="O11" s="31" t="s">
        <v>49</v>
      </c>
      <c r="P11" s="31">
        <v>5</v>
      </c>
      <c r="Q11" s="31" t="s">
        <v>49</v>
      </c>
      <c r="R11" s="170">
        <v>12</v>
      </c>
      <c r="S11" s="31" t="s">
        <v>49</v>
      </c>
      <c r="T11" s="31">
        <v>1</v>
      </c>
      <c r="U11" s="31" t="s">
        <v>126</v>
      </c>
      <c r="V11" s="176">
        <f t="shared" si="7"/>
        <v>47</v>
      </c>
      <c r="W11" s="30" t="e">
        <f t="shared" si="0"/>
        <v>#REF!</v>
      </c>
      <c r="X11" s="30" t="str">
        <f t="shared" si="1"/>
        <v>Cramer</v>
      </c>
      <c r="Y11" s="30" t="str">
        <f t="shared" si="2"/>
        <v>Cramer/Handow</v>
      </c>
      <c r="Z11" s="31">
        <v>1</v>
      </c>
      <c r="AA11" s="31" t="s">
        <v>49</v>
      </c>
      <c r="AB11" s="31">
        <v>0</v>
      </c>
      <c r="AC11" s="31" t="s">
        <v>49</v>
      </c>
      <c r="AD11" s="31">
        <v>2</v>
      </c>
      <c r="AE11" s="31" t="s">
        <v>126</v>
      </c>
      <c r="AF11" s="31">
        <v>4</v>
      </c>
      <c r="AG11" s="31" t="s">
        <v>49</v>
      </c>
      <c r="AH11" s="31">
        <v>5</v>
      </c>
      <c r="AI11" s="31" t="s">
        <v>49</v>
      </c>
      <c r="AJ11" s="31">
        <v>2</v>
      </c>
      <c r="AK11" s="31" t="s">
        <v>49</v>
      </c>
      <c r="AL11" s="42">
        <f t="shared" si="9"/>
        <v>14</v>
      </c>
      <c r="AM11" s="42">
        <v>60</v>
      </c>
      <c r="AN11" s="42" t="e">
        <f t="shared" si="3"/>
        <v>#REF!</v>
      </c>
      <c r="AO11" s="36" t="str">
        <f t="shared" si="4"/>
        <v>Cramer</v>
      </c>
      <c r="AP11" s="63" t="str">
        <f t="shared" si="5"/>
        <v>Cramer/Handow</v>
      </c>
      <c r="AQ11" s="182">
        <f t="shared" si="6"/>
        <v>1</v>
      </c>
      <c r="AR11" s="57">
        <f t="shared" si="8"/>
        <v>1</v>
      </c>
      <c r="AS11" s="67">
        <v>1</v>
      </c>
      <c r="AT11" s="18" t="e">
        <f>'Class info'!#REF!</f>
        <v>#REF!</v>
      </c>
      <c r="AU11" s="65" t="e">
        <f>'Class info'!#REF!</f>
        <v>#REF!</v>
      </c>
    </row>
    <row r="12" spans="1:47" ht="15.75">
      <c r="A12" s="30" t="e">
        <f>'Class info'!#REF!</f>
        <v>#REF!</v>
      </c>
      <c r="B12" s="30" t="str">
        <f>Entry!B10</f>
        <v>Riddell</v>
      </c>
      <c r="C12" s="30" t="str">
        <f>Entry!C10</f>
        <v>Riddell</v>
      </c>
      <c r="D12" s="30" t="e">
        <f>'Class info'!#REF!</f>
        <v>#REF!</v>
      </c>
      <c r="E12" s="30" t="e">
        <f>'Class info'!#REF!</f>
        <v>#REF!</v>
      </c>
      <c r="F12" s="31">
        <v>18</v>
      </c>
      <c r="G12" s="31" t="s">
        <v>126</v>
      </c>
      <c r="H12" s="170">
        <v>26</v>
      </c>
      <c r="I12" s="31" t="s">
        <v>126</v>
      </c>
      <c r="J12" s="31">
        <v>5</v>
      </c>
      <c r="K12" s="31" t="s">
        <v>126</v>
      </c>
      <c r="L12" s="31">
        <v>11</v>
      </c>
      <c r="M12" s="31" t="s">
        <v>126</v>
      </c>
      <c r="N12" s="31">
        <v>3</v>
      </c>
      <c r="O12" s="31" t="s">
        <v>49</v>
      </c>
      <c r="P12" s="31">
        <v>0</v>
      </c>
      <c r="Q12" s="167" t="s">
        <v>128</v>
      </c>
      <c r="R12" s="31">
        <v>8</v>
      </c>
      <c r="S12" s="31" t="s">
        <v>49</v>
      </c>
      <c r="T12" s="31">
        <v>3</v>
      </c>
      <c r="U12" s="31" t="s">
        <v>126</v>
      </c>
      <c r="V12" s="176">
        <f t="shared" si="7"/>
        <v>74</v>
      </c>
      <c r="W12" s="30" t="e">
        <f t="shared" si="0"/>
        <v>#REF!</v>
      </c>
      <c r="X12" s="30" t="str">
        <f t="shared" si="1"/>
        <v>Riddell</v>
      </c>
      <c r="Y12" s="30" t="str">
        <f t="shared" si="2"/>
        <v>Riddell</v>
      </c>
      <c r="Z12" s="31">
        <v>1</v>
      </c>
      <c r="AA12" s="31" t="s">
        <v>126</v>
      </c>
      <c r="AB12" s="31">
        <v>1</v>
      </c>
      <c r="AC12" s="31" t="s">
        <v>126</v>
      </c>
      <c r="AD12" s="31">
        <v>2</v>
      </c>
      <c r="AE12" s="31" t="s">
        <v>126</v>
      </c>
      <c r="AF12" s="31">
        <v>15</v>
      </c>
      <c r="AG12" s="31" t="s">
        <v>126</v>
      </c>
      <c r="AH12" s="31">
        <v>14</v>
      </c>
      <c r="AI12" s="31" t="s">
        <v>126</v>
      </c>
      <c r="AJ12" s="31">
        <v>10</v>
      </c>
      <c r="AK12" s="31" t="s">
        <v>126</v>
      </c>
      <c r="AL12" s="42">
        <f t="shared" si="9"/>
        <v>43</v>
      </c>
      <c r="AM12" s="42">
        <v>60</v>
      </c>
      <c r="AN12" s="42" t="e">
        <f t="shared" si="3"/>
        <v>#REF!</v>
      </c>
      <c r="AO12" s="36" t="str">
        <f t="shared" si="4"/>
        <v>Riddell</v>
      </c>
      <c r="AP12" s="63" t="str">
        <f t="shared" si="5"/>
        <v>Riddell</v>
      </c>
      <c r="AQ12" s="182">
        <f t="shared" si="6"/>
        <v>57</v>
      </c>
      <c r="AR12" s="57">
        <f t="shared" si="8"/>
        <v>7</v>
      </c>
      <c r="AS12" s="67">
        <v>2</v>
      </c>
      <c r="AT12" s="18" t="e">
        <f>'Class info'!#REF!</f>
        <v>#REF!</v>
      </c>
      <c r="AU12" s="65" t="e">
        <f>'Class info'!#REF!</f>
        <v>#REF!</v>
      </c>
    </row>
    <row r="13" spans="1:47" ht="15.75">
      <c r="A13" s="30" t="e">
        <f>'Class info'!#REF!</f>
        <v>#REF!</v>
      </c>
      <c r="B13" s="30" t="str">
        <f>Entry!B11</f>
        <v>Hayslip</v>
      </c>
      <c r="C13" s="30" t="str">
        <f>Entry!C11</f>
        <v>Kriesen</v>
      </c>
      <c r="D13" s="30" t="e">
        <f>'Class info'!#REF!</f>
        <v>#REF!</v>
      </c>
      <c r="E13" s="30" t="e">
        <f>'Class info'!#REF!</f>
        <v>#REF!</v>
      </c>
      <c r="F13" s="31">
        <v>5</v>
      </c>
      <c r="G13" s="31" t="s">
        <v>126</v>
      </c>
      <c r="H13" s="31">
        <v>6</v>
      </c>
      <c r="I13" s="31" t="s">
        <v>126</v>
      </c>
      <c r="J13" s="170">
        <v>60</v>
      </c>
      <c r="K13" s="31" t="s">
        <v>49</v>
      </c>
      <c r="L13" s="31">
        <v>60</v>
      </c>
      <c r="M13" s="31" t="s">
        <v>49</v>
      </c>
      <c r="N13" s="31">
        <v>12</v>
      </c>
      <c r="O13" s="31" t="s">
        <v>49</v>
      </c>
      <c r="P13" s="31">
        <v>2</v>
      </c>
      <c r="Q13" s="31" t="s">
        <v>49</v>
      </c>
      <c r="R13" s="31">
        <v>2</v>
      </c>
      <c r="S13" s="31" t="s">
        <v>126</v>
      </c>
      <c r="T13" s="31">
        <v>9</v>
      </c>
      <c r="U13" s="31">
        <v>9</v>
      </c>
      <c r="V13" s="176">
        <f t="shared" si="7"/>
        <v>156</v>
      </c>
      <c r="W13" s="30" t="e">
        <f t="shared" si="0"/>
        <v>#REF!</v>
      </c>
      <c r="X13" s="30" t="str">
        <f t="shared" si="1"/>
        <v>Hayslip</v>
      </c>
      <c r="Y13" s="30" t="str">
        <f t="shared" si="2"/>
        <v>Kriesen</v>
      </c>
      <c r="Z13" s="31">
        <v>4</v>
      </c>
      <c r="AA13" s="31" t="s">
        <v>126</v>
      </c>
      <c r="AB13" s="31">
        <v>5</v>
      </c>
      <c r="AC13" s="31" t="s">
        <v>126</v>
      </c>
      <c r="AD13" s="31">
        <v>2</v>
      </c>
      <c r="AE13" s="31" t="s">
        <v>49</v>
      </c>
      <c r="AF13" s="31">
        <v>2</v>
      </c>
      <c r="AG13" s="31" t="s">
        <v>49</v>
      </c>
      <c r="AH13" s="31">
        <v>1</v>
      </c>
      <c r="AI13" s="31" t="s">
        <v>49</v>
      </c>
      <c r="AJ13" s="31">
        <v>2</v>
      </c>
      <c r="AK13" s="31" t="s">
        <v>49</v>
      </c>
      <c r="AL13" s="42">
        <f t="shared" si="9"/>
        <v>16</v>
      </c>
      <c r="AM13" s="42">
        <v>60</v>
      </c>
      <c r="AN13" s="42" t="e">
        <f t="shared" si="3"/>
        <v>#REF!</v>
      </c>
      <c r="AO13" s="36" t="str">
        <f t="shared" si="4"/>
        <v>Hayslip</v>
      </c>
      <c r="AP13" s="63" t="str">
        <f t="shared" si="5"/>
        <v>Kriesen</v>
      </c>
      <c r="AQ13" s="182">
        <f t="shared" si="6"/>
        <v>112</v>
      </c>
      <c r="AR13" s="57">
        <f t="shared" si="8"/>
        <v>15</v>
      </c>
      <c r="AS13" s="67">
        <v>1</v>
      </c>
      <c r="AT13" s="18" t="e">
        <f>'Class info'!#REF!</f>
        <v>#REF!</v>
      </c>
      <c r="AU13" s="65" t="e">
        <f>'Class info'!#REF!</f>
        <v>#REF!</v>
      </c>
    </row>
    <row r="14" spans="1:47" ht="15.75">
      <c r="A14" s="30">
        <v>11</v>
      </c>
      <c r="B14" s="30" t="str">
        <f>Entry!B12</f>
        <v>Pyck</v>
      </c>
      <c r="C14" s="30" t="str">
        <f>Entry!C12</f>
        <v>Nelson</v>
      </c>
      <c r="D14" s="30"/>
      <c r="E14" s="30"/>
      <c r="F14" s="170">
        <v>42</v>
      </c>
      <c r="G14" s="31" t="s">
        <v>126</v>
      </c>
      <c r="H14" s="31">
        <v>39</v>
      </c>
      <c r="I14" s="31" t="s">
        <v>126</v>
      </c>
      <c r="J14" s="31">
        <v>13</v>
      </c>
      <c r="K14" s="31" t="s">
        <v>126</v>
      </c>
      <c r="L14" s="31">
        <v>22</v>
      </c>
      <c r="M14" s="31" t="s">
        <v>126</v>
      </c>
      <c r="N14" s="31">
        <v>4</v>
      </c>
      <c r="O14" s="31" t="s">
        <v>126</v>
      </c>
      <c r="P14" s="31">
        <v>4</v>
      </c>
      <c r="Q14" s="31" t="s">
        <v>49</v>
      </c>
      <c r="R14" s="31">
        <v>25</v>
      </c>
      <c r="S14" s="31" t="s">
        <v>49</v>
      </c>
      <c r="T14" s="31">
        <v>10</v>
      </c>
      <c r="U14" s="31" t="s">
        <v>49</v>
      </c>
      <c r="V14" s="176">
        <f t="shared" si="7"/>
        <v>159</v>
      </c>
      <c r="W14" s="30">
        <v>11</v>
      </c>
      <c r="X14" s="30" t="str">
        <f aca="true" t="shared" si="10" ref="X14:X58">B14</f>
        <v>Pyck</v>
      </c>
      <c r="Y14" s="30" t="str">
        <f aca="true" t="shared" si="11" ref="Y14:Y58">C14</f>
        <v>Nelson</v>
      </c>
      <c r="Z14" s="31">
        <v>4</v>
      </c>
      <c r="AA14" s="31" t="s">
        <v>49</v>
      </c>
      <c r="AB14" s="31">
        <v>3</v>
      </c>
      <c r="AC14" s="31" t="s">
        <v>49</v>
      </c>
      <c r="AD14" s="31">
        <v>4</v>
      </c>
      <c r="AE14" s="31" t="s">
        <v>49</v>
      </c>
      <c r="AF14" s="31">
        <v>2</v>
      </c>
      <c r="AG14" s="31" t="s">
        <v>49</v>
      </c>
      <c r="AH14" s="31">
        <v>15</v>
      </c>
      <c r="AI14" s="31" t="s">
        <v>126</v>
      </c>
      <c r="AJ14" s="31">
        <v>12</v>
      </c>
      <c r="AK14" s="31" t="s">
        <v>49</v>
      </c>
      <c r="AL14" s="42">
        <f t="shared" si="9"/>
        <v>40</v>
      </c>
      <c r="AM14" s="42">
        <v>60</v>
      </c>
      <c r="AN14" s="42">
        <f t="shared" si="3"/>
        <v>11</v>
      </c>
      <c r="AO14" s="36" t="str">
        <f t="shared" si="4"/>
        <v>Pyck</v>
      </c>
      <c r="AP14" s="63" t="str">
        <f t="shared" si="5"/>
        <v>Nelson</v>
      </c>
      <c r="AQ14" s="182">
        <f t="shared" si="6"/>
        <v>139</v>
      </c>
      <c r="AR14" s="57">
        <f t="shared" si="8"/>
        <v>18</v>
      </c>
      <c r="AS14" s="67">
        <v>1</v>
      </c>
      <c r="AT14" s="18" t="e">
        <f>'Class info'!#REF!</f>
        <v>#REF!</v>
      </c>
      <c r="AU14" s="65" t="e">
        <f>'Class info'!#REF!</f>
        <v>#REF!</v>
      </c>
    </row>
    <row r="15" spans="1:47" ht="15.75">
      <c r="A15" s="30" t="e">
        <f>'Class info'!#REF!</f>
        <v>#REF!</v>
      </c>
      <c r="B15" s="30" t="str">
        <f>Entry!B13</f>
        <v>Cairns</v>
      </c>
      <c r="C15" s="30" t="str">
        <f>Entry!C13</f>
        <v>Cairns</v>
      </c>
      <c r="D15" s="30" t="e">
        <f>'Class info'!#REF!</f>
        <v>#REF!</v>
      </c>
      <c r="E15" s="30" t="e">
        <f>'Class info'!#REF!</f>
        <v>#REF!</v>
      </c>
      <c r="F15" s="31">
        <v>2</v>
      </c>
      <c r="G15" s="31" t="s">
        <v>49</v>
      </c>
      <c r="H15" s="31">
        <v>11</v>
      </c>
      <c r="I15" s="31" t="s">
        <v>49</v>
      </c>
      <c r="J15" s="31">
        <v>6</v>
      </c>
      <c r="K15" s="31" t="s">
        <v>126</v>
      </c>
      <c r="L15" s="31">
        <v>28</v>
      </c>
      <c r="M15" s="31" t="s">
        <v>126</v>
      </c>
      <c r="N15" s="31">
        <v>12</v>
      </c>
      <c r="O15" s="31" t="s">
        <v>49</v>
      </c>
      <c r="P15" s="31">
        <v>23</v>
      </c>
      <c r="Q15" s="31" t="s">
        <v>49</v>
      </c>
      <c r="R15" s="31">
        <v>38</v>
      </c>
      <c r="S15" s="31" t="s">
        <v>49</v>
      </c>
      <c r="T15" s="170">
        <v>48</v>
      </c>
      <c r="U15" s="31" t="s">
        <v>49</v>
      </c>
      <c r="V15" s="176">
        <f t="shared" si="7"/>
        <v>168</v>
      </c>
      <c r="W15" s="30" t="e">
        <f aca="true" t="shared" si="12" ref="W15:W58">A15</f>
        <v>#REF!</v>
      </c>
      <c r="X15" s="30" t="str">
        <f t="shared" si="10"/>
        <v>Cairns</v>
      </c>
      <c r="Y15" s="30" t="str">
        <f t="shared" si="11"/>
        <v>Cairns</v>
      </c>
      <c r="Z15" s="31">
        <v>5</v>
      </c>
      <c r="AA15" s="31" t="s">
        <v>49</v>
      </c>
      <c r="AB15" s="31">
        <v>4</v>
      </c>
      <c r="AC15" s="31" t="s">
        <v>49</v>
      </c>
      <c r="AD15" s="31">
        <v>1</v>
      </c>
      <c r="AE15" s="31" t="s">
        <v>49</v>
      </c>
      <c r="AF15" s="31">
        <v>2</v>
      </c>
      <c r="AG15" s="31" t="s">
        <v>126</v>
      </c>
      <c r="AH15" s="31">
        <v>1</v>
      </c>
      <c r="AI15" s="31" t="s">
        <v>49</v>
      </c>
      <c r="AJ15" s="31">
        <v>3</v>
      </c>
      <c r="AK15" s="31" t="s">
        <v>49</v>
      </c>
      <c r="AL15" s="42">
        <f t="shared" si="9"/>
        <v>16</v>
      </c>
      <c r="AM15" s="42">
        <v>60</v>
      </c>
      <c r="AN15" s="42" t="e">
        <f t="shared" si="3"/>
        <v>#REF!</v>
      </c>
      <c r="AO15" s="36" t="str">
        <f t="shared" si="4"/>
        <v>Cairns</v>
      </c>
      <c r="AP15" s="63" t="str">
        <f t="shared" si="5"/>
        <v>Cairns</v>
      </c>
      <c r="AQ15" s="182">
        <f t="shared" si="6"/>
        <v>124</v>
      </c>
      <c r="AR15" s="57">
        <f t="shared" si="8"/>
        <v>16</v>
      </c>
      <c r="AS15" s="67">
        <v>1</v>
      </c>
      <c r="AT15" s="18" t="e">
        <f>'Class info'!#REF!</f>
        <v>#REF!</v>
      </c>
      <c r="AU15" s="65" t="e">
        <f>'Class info'!#REF!</f>
        <v>#REF!</v>
      </c>
    </row>
    <row r="16" spans="1:47" s="3" customFormat="1" ht="15.75">
      <c r="A16" s="30" t="e">
        <f>'Class info'!#REF!</f>
        <v>#REF!</v>
      </c>
      <c r="B16" s="30" t="str">
        <f>Entry!B14</f>
        <v>Cook</v>
      </c>
      <c r="C16" s="30" t="str">
        <f>Entry!C14</f>
        <v>Cook</v>
      </c>
      <c r="D16" s="30" t="e">
        <f>'Class info'!#REF!</f>
        <v>#REF!</v>
      </c>
      <c r="E16" s="30" t="e">
        <f>'Class info'!#REF!</f>
        <v>#REF!</v>
      </c>
      <c r="F16" s="31">
        <v>28</v>
      </c>
      <c r="G16" s="31" t="s">
        <v>49</v>
      </c>
      <c r="H16" s="31">
        <v>20</v>
      </c>
      <c r="I16" s="31" t="s">
        <v>49</v>
      </c>
      <c r="J16" s="31">
        <v>6</v>
      </c>
      <c r="K16" s="31" t="s">
        <v>49</v>
      </c>
      <c r="L16" s="31">
        <v>3</v>
      </c>
      <c r="M16" s="31" t="s">
        <v>49</v>
      </c>
      <c r="N16" s="31">
        <v>5</v>
      </c>
      <c r="O16" s="31" t="s">
        <v>49</v>
      </c>
      <c r="P16" s="31">
        <v>9</v>
      </c>
      <c r="Q16" s="31" t="s">
        <v>49</v>
      </c>
      <c r="R16" s="31">
        <v>38</v>
      </c>
      <c r="S16" s="31" t="s">
        <v>49</v>
      </c>
      <c r="T16" s="170">
        <v>60</v>
      </c>
      <c r="U16" s="31" t="s">
        <v>49</v>
      </c>
      <c r="V16" s="176">
        <f t="shared" si="7"/>
        <v>169</v>
      </c>
      <c r="W16" s="30" t="e">
        <f t="shared" si="12"/>
        <v>#REF!</v>
      </c>
      <c r="X16" s="30" t="str">
        <f t="shared" si="10"/>
        <v>Cook</v>
      </c>
      <c r="Y16" s="30" t="str">
        <f t="shared" si="11"/>
        <v>Cook</v>
      </c>
      <c r="Z16" s="31">
        <v>2</v>
      </c>
      <c r="AA16" s="31" t="s">
        <v>126</v>
      </c>
      <c r="AB16" s="31">
        <v>3</v>
      </c>
      <c r="AC16" s="31" t="s">
        <v>126</v>
      </c>
      <c r="AD16" s="31">
        <v>4</v>
      </c>
      <c r="AE16" s="31" t="s">
        <v>126</v>
      </c>
      <c r="AF16" s="31">
        <v>25</v>
      </c>
      <c r="AG16" s="31" t="s">
        <v>126</v>
      </c>
      <c r="AH16" s="31">
        <v>24</v>
      </c>
      <c r="AI16" s="31" t="s">
        <v>126</v>
      </c>
      <c r="AJ16" s="31">
        <v>3</v>
      </c>
      <c r="AK16" s="31" t="s">
        <v>126</v>
      </c>
      <c r="AL16" s="42">
        <f t="shared" si="9"/>
        <v>61</v>
      </c>
      <c r="AM16" s="42">
        <v>60</v>
      </c>
      <c r="AN16" s="42" t="e">
        <f t="shared" si="3"/>
        <v>#REF!</v>
      </c>
      <c r="AO16" s="36" t="str">
        <f t="shared" si="4"/>
        <v>Cook</v>
      </c>
      <c r="AP16" s="63" t="str">
        <f t="shared" si="5"/>
        <v>Cook</v>
      </c>
      <c r="AQ16" s="182">
        <f t="shared" si="6"/>
        <v>170</v>
      </c>
      <c r="AR16" s="57">
        <f t="shared" si="8"/>
        <v>24</v>
      </c>
      <c r="AS16" s="67">
        <v>2</v>
      </c>
      <c r="AT16" s="18" t="e">
        <f>'Class info'!#REF!</f>
        <v>#REF!</v>
      </c>
      <c r="AU16" s="65" t="e">
        <f>'Class info'!#REF!</f>
        <v>#REF!</v>
      </c>
    </row>
    <row r="17" spans="1:47" ht="15.75">
      <c r="A17" s="30" t="e">
        <f>'Class info'!#REF!</f>
        <v>#REF!</v>
      </c>
      <c r="B17" s="30" t="str">
        <f>Entry!B15</f>
        <v>Holdaway</v>
      </c>
      <c r="C17" s="30" t="str">
        <f>Entry!C15</f>
        <v>Holdaway</v>
      </c>
      <c r="D17" s="30" t="e">
        <f>'Class info'!#REF!</f>
        <v>#REF!</v>
      </c>
      <c r="E17" s="30" t="e">
        <f>'Class info'!#REF!</f>
        <v>#REF!</v>
      </c>
      <c r="F17" s="31">
        <v>21</v>
      </c>
      <c r="G17" s="31" t="s">
        <v>126</v>
      </c>
      <c r="H17" s="31">
        <v>23</v>
      </c>
      <c r="I17" s="31" t="s">
        <v>126</v>
      </c>
      <c r="J17" s="31">
        <v>9</v>
      </c>
      <c r="K17" s="31" t="s">
        <v>49</v>
      </c>
      <c r="L17" s="31">
        <v>16</v>
      </c>
      <c r="M17" s="31" t="s">
        <v>49</v>
      </c>
      <c r="N17" s="31">
        <v>25</v>
      </c>
      <c r="O17" s="31" t="s">
        <v>49</v>
      </c>
      <c r="P17" s="31">
        <v>9</v>
      </c>
      <c r="Q17" s="31" t="s">
        <v>49</v>
      </c>
      <c r="R17" s="31">
        <v>23</v>
      </c>
      <c r="S17" s="31" t="s">
        <v>49</v>
      </c>
      <c r="T17" s="31">
        <v>18</v>
      </c>
      <c r="U17" s="31" t="s">
        <v>49</v>
      </c>
      <c r="V17" s="176">
        <f t="shared" si="7"/>
        <v>144</v>
      </c>
      <c r="W17" s="30" t="e">
        <f t="shared" si="12"/>
        <v>#REF!</v>
      </c>
      <c r="X17" s="30" t="str">
        <f t="shared" si="10"/>
        <v>Holdaway</v>
      </c>
      <c r="Y17" s="30" t="str">
        <f t="shared" si="11"/>
        <v>Holdaway</v>
      </c>
      <c r="Z17" s="170">
        <v>60</v>
      </c>
      <c r="AA17" s="31" t="s">
        <v>126</v>
      </c>
      <c r="AB17" s="31">
        <v>60</v>
      </c>
      <c r="AC17" s="31" t="s">
        <v>126</v>
      </c>
      <c r="AD17" s="31">
        <v>60</v>
      </c>
      <c r="AE17" s="31" t="s">
        <v>126</v>
      </c>
      <c r="AF17" s="31">
        <v>60</v>
      </c>
      <c r="AG17" s="31" t="s">
        <v>126</v>
      </c>
      <c r="AH17" s="31">
        <v>60</v>
      </c>
      <c r="AI17" s="31" t="s">
        <v>126</v>
      </c>
      <c r="AJ17" s="31">
        <v>60</v>
      </c>
      <c r="AK17" s="31" t="s">
        <v>126</v>
      </c>
      <c r="AL17" s="42">
        <v>200</v>
      </c>
      <c r="AM17" s="42">
        <v>60</v>
      </c>
      <c r="AN17" s="42" t="e">
        <f t="shared" si="3"/>
        <v>#REF!</v>
      </c>
      <c r="AO17" s="36" t="str">
        <f t="shared" si="4"/>
        <v>Holdaway</v>
      </c>
      <c r="AP17" s="63" t="str">
        <f t="shared" si="5"/>
        <v>Holdaway</v>
      </c>
      <c r="AQ17" s="182">
        <f t="shared" si="6"/>
        <v>284</v>
      </c>
      <c r="AR17" s="57">
        <f t="shared" si="8"/>
        <v>42</v>
      </c>
      <c r="AS17" s="67">
        <v>1</v>
      </c>
      <c r="AT17" s="18" t="e">
        <f>'Class info'!#REF!</f>
        <v>#REF!</v>
      </c>
      <c r="AU17" s="65" t="e">
        <f>'Class info'!#REF!</f>
        <v>#REF!</v>
      </c>
    </row>
    <row r="18" spans="1:47" ht="15.75">
      <c r="A18" s="30" t="e">
        <f>'Class info'!#REF!</f>
        <v>#REF!</v>
      </c>
      <c r="B18" s="30" t="str">
        <f>Entry!B16</f>
        <v>Higgs</v>
      </c>
      <c r="C18" s="30" t="str">
        <f>Entry!C16</f>
        <v>Pettersson</v>
      </c>
      <c r="D18" s="30" t="e">
        <f>'Class info'!#REF!</f>
        <v>#REF!</v>
      </c>
      <c r="E18" s="30" t="e">
        <f>'Class info'!#REF!</f>
        <v>#REF!</v>
      </c>
      <c r="F18" s="31">
        <v>13</v>
      </c>
      <c r="G18" s="31" t="s">
        <v>49</v>
      </c>
      <c r="H18" s="31">
        <v>4</v>
      </c>
      <c r="I18" s="31" t="s">
        <v>49</v>
      </c>
      <c r="J18" s="31">
        <v>20</v>
      </c>
      <c r="K18" s="31" t="s">
        <v>126</v>
      </c>
      <c r="L18" s="31">
        <v>20</v>
      </c>
      <c r="M18" s="31" t="s">
        <v>126</v>
      </c>
      <c r="N18" s="31">
        <v>1</v>
      </c>
      <c r="O18" s="31" t="s">
        <v>126</v>
      </c>
      <c r="P18" s="31">
        <v>14</v>
      </c>
      <c r="Q18" s="31" t="s">
        <v>49</v>
      </c>
      <c r="R18" s="31">
        <v>22</v>
      </c>
      <c r="S18" s="31" t="s">
        <v>49</v>
      </c>
      <c r="T18" s="31">
        <v>16</v>
      </c>
      <c r="U18" s="31" t="s">
        <v>49</v>
      </c>
      <c r="V18" s="176">
        <f t="shared" si="7"/>
        <v>110</v>
      </c>
      <c r="W18" s="30" t="e">
        <f t="shared" si="12"/>
        <v>#REF!</v>
      </c>
      <c r="X18" s="30" t="str">
        <f t="shared" si="10"/>
        <v>Higgs</v>
      </c>
      <c r="Y18" s="30" t="str">
        <f t="shared" si="11"/>
        <v>Pettersson</v>
      </c>
      <c r="Z18" s="31">
        <v>10</v>
      </c>
      <c r="AA18" s="31" t="s">
        <v>126</v>
      </c>
      <c r="AB18" s="31">
        <v>11</v>
      </c>
      <c r="AC18" s="31" t="s">
        <v>126</v>
      </c>
      <c r="AD18" s="31">
        <v>20</v>
      </c>
      <c r="AE18" s="31" t="s">
        <v>126</v>
      </c>
      <c r="AF18" s="170">
        <v>60</v>
      </c>
      <c r="AG18" s="31" t="s">
        <v>126</v>
      </c>
      <c r="AH18" s="31">
        <v>60</v>
      </c>
      <c r="AI18" s="31" t="s">
        <v>126</v>
      </c>
      <c r="AJ18" s="31">
        <v>19</v>
      </c>
      <c r="AK18" s="31" t="s">
        <v>126</v>
      </c>
      <c r="AL18" s="42">
        <f t="shared" si="9"/>
        <v>180</v>
      </c>
      <c r="AM18" s="42">
        <v>60</v>
      </c>
      <c r="AN18" s="42" t="e">
        <f t="shared" si="3"/>
        <v>#REF!</v>
      </c>
      <c r="AO18" s="36" t="str">
        <f t="shared" si="4"/>
        <v>Higgs</v>
      </c>
      <c r="AP18" s="63" t="str">
        <f t="shared" si="5"/>
        <v>Pettersson</v>
      </c>
      <c r="AQ18" s="182">
        <f t="shared" si="6"/>
        <v>230</v>
      </c>
      <c r="AR18" s="57">
        <f t="shared" si="8"/>
        <v>35</v>
      </c>
      <c r="AS18" s="67">
        <v>3</v>
      </c>
      <c r="AT18" s="18" t="e">
        <f>'Class info'!#REF!</f>
        <v>#REF!</v>
      </c>
      <c r="AU18" s="65" t="e">
        <f>'Class info'!#REF!</f>
        <v>#REF!</v>
      </c>
    </row>
    <row r="19" spans="1:47" ht="15.75">
      <c r="A19" s="30" t="e">
        <f>'Class info'!#REF!</f>
        <v>#REF!</v>
      </c>
      <c r="B19" s="30" t="str">
        <f>Entry!B17</f>
        <v>Friend</v>
      </c>
      <c r="C19" s="30" t="str">
        <f>Entry!C17</f>
        <v>Thomas</v>
      </c>
      <c r="D19" s="30" t="e">
        <f>'Class info'!#REF!</f>
        <v>#REF!</v>
      </c>
      <c r="E19" s="30" t="e">
        <f>'Class info'!#REF!</f>
        <v>#REF!</v>
      </c>
      <c r="F19" s="31">
        <v>3</v>
      </c>
      <c r="G19" s="31" t="s">
        <v>49</v>
      </c>
      <c r="H19" s="31">
        <v>2</v>
      </c>
      <c r="I19" s="31" t="s">
        <v>126</v>
      </c>
      <c r="J19" s="31">
        <v>11</v>
      </c>
      <c r="K19" s="31" t="s">
        <v>49</v>
      </c>
      <c r="L19" s="31">
        <v>6</v>
      </c>
      <c r="M19" s="31" t="s">
        <v>49</v>
      </c>
      <c r="N19" s="31">
        <v>23</v>
      </c>
      <c r="O19" s="31" t="s">
        <v>126</v>
      </c>
      <c r="P19" s="31">
        <v>14</v>
      </c>
      <c r="Q19" s="31" t="s">
        <v>126</v>
      </c>
      <c r="R19" s="31">
        <v>4</v>
      </c>
      <c r="S19" s="31" t="s">
        <v>49</v>
      </c>
      <c r="T19" s="31">
        <v>5</v>
      </c>
      <c r="U19" s="31" t="s">
        <v>126</v>
      </c>
      <c r="V19" s="176">
        <f t="shared" si="7"/>
        <v>68</v>
      </c>
      <c r="W19" s="30" t="e">
        <f t="shared" si="12"/>
        <v>#REF!</v>
      </c>
      <c r="X19" s="30" t="str">
        <f t="shared" si="10"/>
        <v>Friend</v>
      </c>
      <c r="Y19" s="30" t="str">
        <f t="shared" si="11"/>
        <v>Thomas</v>
      </c>
      <c r="Z19" s="31">
        <v>1</v>
      </c>
      <c r="AA19" s="31" t="s">
        <v>126</v>
      </c>
      <c r="AB19" s="31">
        <v>2</v>
      </c>
      <c r="AC19" s="31" t="s">
        <v>126</v>
      </c>
      <c r="AD19" s="31">
        <v>2</v>
      </c>
      <c r="AE19" s="31" t="s">
        <v>126</v>
      </c>
      <c r="AF19" s="170">
        <v>26</v>
      </c>
      <c r="AG19" s="31" t="s">
        <v>126</v>
      </c>
      <c r="AH19" s="31">
        <v>23</v>
      </c>
      <c r="AI19" s="31" t="s">
        <v>126</v>
      </c>
      <c r="AJ19" s="31">
        <v>20</v>
      </c>
      <c r="AK19" s="31" t="s">
        <v>126</v>
      </c>
      <c r="AL19" s="42">
        <f t="shared" si="9"/>
        <v>74</v>
      </c>
      <c r="AM19" s="42">
        <v>60</v>
      </c>
      <c r="AN19" s="42" t="e">
        <f t="shared" si="3"/>
        <v>#REF!</v>
      </c>
      <c r="AO19" s="36" t="str">
        <f t="shared" si="4"/>
        <v>Friend</v>
      </c>
      <c r="AP19" s="63" t="str">
        <f t="shared" si="5"/>
        <v>Thomas</v>
      </c>
      <c r="AQ19" s="182">
        <f t="shared" si="6"/>
        <v>82</v>
      </c>
      <c r="AR19" s="57">
        <f t="shared" si="8"/>
        <v>12</v>
      </c>
      <c r="AS19" s="67">
        <v>3</v>
      </c>
      <c r="AT19" s="18" t="e">
        <f>'Class info'!#REF!</f>
        <v>#REF!</v>
      </c>
      <c r="AU19" s="65" t="e">
        <f>'Class info'!#REF!</f>
        <v>#REF!</v>
      </c>
    </row>
    <row r="20" spans="1:47" ht="15.75">
      <c r="A20" s="30" t="e">
        <f>'Class info'!#REF!</f>
        <v>#REF!</v>
      </c>
      <c r="B20" s="30" t="str">
        <f>Entry!B18</f>
        <v>Li</v>
      </c>
      <c r="C20" s="30" t="str">
        <f>Entry!C18</f>
        <v>Boyd</v>
      </c>
      <c r="D20" s="30" t="e">
        <f>'Class info'!#REF!</f>
        <v>#REF!</v>
      </c>
      <c r="E20" s="30" t="e">
        <f>'Class info'!#REF!</f>
        <v>#REF!</v>
      </c>
      <c r="F20" s="31">
        <v>12</v>
      </c>
      <c r="G20" s="31" t="s">
        <v>126</v>
      </c>
      <c r="H20" s="31">
        <v>9</v>
      </c>
      <c r="I20" s="31" t="s">
        <v>126</v>
      </c>
      <c r="J20" s="31">
        <v>20</v>
      </c>
      <c r="K20" s="31" t="s">
        <v>126</v>
      </c>
      <c r="L20" s="31">
        <v>31</v>
      </c>
      <c r="M20" s="31" t="s">
        <v>126</v>
      </c>
      <c r="N20" s="31">
        <v>23</v>
      </c>
      <c r="O20" s="31" t="s">
        <v>126</v>
      </c>
      <c r="P20" s="31">
        <v>3</v>
      </c>
      <c r="Q20" s="31" t="s">
        <v>49</v>
      </c>
      <c r="R20" s="31">
        <v>11</v>
      </c>
      <c r="S20" s="31" t="s">
        <v>49</v>
      </c>
      <c r="T20" s="31">
        <v>4</v>
      </c>
      <c r="U20" s="31" t="s">
        <v>49</v>
      </c>
      <c r="V20" s="176">
        <f t="shared" si="7"/>
        <v>113</v>
      </c>
      <c r="W20" s="30" t="e">
        <f t="shared" si="12"/>
        <v>#REF!</v>
      </c>
      <c r="X20" s="30" t="str">
        <f t="shared" si="10"/>
        <v>Li</v>
      </c>
      <c r="Y20" s="30" t="str">
        <f t="shared" si="11"/>
        <v>Boyd</v>
      </c>
      <c r="Z20" s="31">
        <v>33</v>
      </c>
      <c r="AA20" s="31" t="s">
        <v>126</v>
      </c>
      <c r="AB20" s="31">
        <v>35</v>
      </c>
      <c r="AC20" s="31" t="s">
        <v>126</v>
      </c>
      <c r="AD20" s="170">
        <v>46</v>
      </c>
      <c r="AE20" s="31" t="s">
        <v>126</v>
      </c>
      <c r="AF20" s="31">
        <v>9</v>
      </c>
      <c r="AG20" s="31" t="s">
        <v>49</v>
      </c>
      <c r="AH20" s="31">
        <v>11</v>
      </c>
      <c r="AI20" s="31" t="s">
        <v>49</v>
      </c>
      <c r="AJ20" s="31">
        <v>15</v>
      </c>
      <c r="AK20" s="31" t="s">
        <v>49</v>
      </c>
      <c r="AL20" s="42">
        <f t="shared" si="9"/>
        <v>149</v>
      </c>
      <c r="AM20" s="42">
        <v>60</v>
      </c>
      <c r="AN20" s="42" t="e">
        <f t="shared" si="3"/>
        <v>#REF!</v>
      </c>
      <c r="AO20" s="36" t="str">
        <f t="shared" si="4"/>
        <v>Li</v>
      </c>
      <c r="AP20" s="63" t="str">
        <f t="shared" si="5"/>
        <v>Boyd</v>
      </c>
      <c r="AQ20" s="182">
        <f t="shared" si="6"/>
        <v>202</v>
      </c>
      <c r="AR20" s="57">
        <f t="shared" si="8"/>
        <v>32</v>
      </c>
      <c r="AS20" s="67">
        <v>7</v>
      </c>
      <c r="AT20" s="18" t="e">
        <f>'Class info'!#REF!</f>
        <v>#REF!</v>
      </c>
      <c r="AU20" s="65" t="e">
        <f>'Class info'!#REF!</f>
        <v>#REF!</v>
      </c>
    </row>
    <row r="21" spans="1:47" ht="15.75" hidden="1">
      <c r="A21" s="30" t="e">
        <f>'Class info'!#REF!</f>
        <v>#REF!</v>
      </c>
      <c r="B21" s="30" t="e">
        <f>Entry!#REF!</f>
        <v>#REF!</v>
      </c>
      <c r="C21" s="30" t="e">
        <f>Entry!#REF!</f>
        <v>#REF!</v>
      </c>
      <c r="D21" s="30" t="e">
        <f>'Class info'!#REF!</f>
        <v>#REF!</v>
      </c>
      <c r="E21" s="30" t="e">
        <f>'Class info'!#REF!</f>
        <v>#REF!</v>
      </c>
      <c r="F21" s="31"/>
      <c r="G21" s="31"/>
      <c r="H21" s="31"/>
      <c r="I21" s="31"/>
      <c r="J21" s="31"/>
      <c r="K21" s="31"/>
      <c r="L21" s="31"/>
      <c r="M21" s="31"/>
      <c r="N21" s="31"/>
      <c r="O21" s="31"/>
      <c r="P21" s="31"/>
      <c r="Q21" s="31"/>
      <c r="R21" s="31"/>
      <c r="S21" s="31"/>
      <c r="T21" s="31"/>
      <c r="U21" s="31"/>
      <c r="V21" s="176">
        <f t="shared" si="7"/>
        <v>0</v>
      </c>
      <c r="W21" s="30" t="e">
        <f t="shared" si="12"/>
        <v>#REF!</v>
      </c>
      <c r="X21" s="30" t="e">
        <f t="shared" si="10"/>
        <v>#REF!</v>
      </c>
      <c r="Y21" s="30" t="e">
        <f t="shared" si="11"/>
        <v>#REF!</v>
      </c>
      <c r="Z21" s="31"/>
      <c r="AA21" s="31"/>
      <c r="AB21" s="31"/>
      <c r="AC21" s="31"/>
      <c r="AD21" s="31"/>
      <c r="AE21" s="31"/>
      <c r="AF21" s="31"/>
      <c r="AG21" s="31"/>
      <c r="AH21" s="31"/>
      <c r="AI21" s="31"/>
      <c r="AJ21" s="31">
        <v>60</v>
      </c>
      <c r="AK21" s="31"/>
      <c r="AL21" s="42">
        <f t="shared" si="9"/>
        <v>60</v>
      </c>
      <c r="AM21" s="42"/>
      <c r="AN21" s="42" t="e">
        <f t="shared" si="3"/>
        <v>#REF!</v>
      </c>
      <c r="AO21" s="36" t="e">
        <f t="shared" si="4"/>
        <v>#REF!</v>
      </c>
      <c r="AP21" s="63" t="e">
        <f t="shared" si="5"/>
        <v>#REF!</v>
      </c>
      <c r="AQ21" s="182">
        <f t="shared" si="6"/>
        <v>60</v>
      </c>
      <c r="AR21" s="57">
        <f t="shared" si="8"/>
        <v>8</v>
      </c>
      <c r="AS21" s="67">
        <v>4</v>
      </c>
      <c r="AT21" s="18" t="e">
        <f>'Class info'!#REF!</f>
        <v>#REF!</v>
      </c>
      <c r="AU21" s="65" t="e">
        <f>'Class info'!#REF!</f>
        <v>#REF!</v>
      </c>
    </row>
    <row r="22" spans="1:47" ht="15.75">
      <c r="A22" s="30" t="e">
        <f>'Class info'!#REF!</f>
        <v>#REF!</v>
      </c>
      <c r="B22" s="30" t="str">
        <f>Entry!B19</f>
        <v>Pollock</v>
      </c>
      <c r="C22" s="30" t="str">
        <f>Entry!C19</f>
        <v>Pollock</v>
      </c>
      <c r="D22" s="30" t="e">
        <f>'Class info'!#REF!</f>
        <v>#REF!</v>
      </c>
      <c r="E22" s="30" t="e">
        <f>'Class info'!#REF!</f>
        <v>#REF!</v>
      </c>
      <c r="F22" s="31">
        <v>4</v>
      </c>
      <c r="G22" s="31" t="s">
        <v>126</v>
      </c>
      <c r="H22" s="31">
        <v>1</v>
      </c>
      <c r="I22" s="31" t="s">
        <v>49</v>
      </c>
      <c r="J22" s="31">
        <v>53</v>
      </c>
      <c r="K22" s="31" t="s">
        <v>49</v>
      </c>
      <c r="L22" s="31">
        <v>44</v>
      </c>
      <c r="M22" s="31" t="s">
        <v>49</v>
      </c>
      <c r="N22" s="31">
        <v>34</v>
      </c>
      <c r="O22" s="31" t="s">
        <v>49</v>
      </c>
      <c r="P22" s="31">
        <v>34</v>
      </c>
      <c r="Q22" s="31" t="s">
        <v>49</v>
      </c>
      <c r="R22" s="31">
        <v>46</v>
      </c>
      <c r="S22" s="31" t="s">
        <v>49</v>
      </c>
      <c r="T22" s="170">
        <v>60</v>
      </c>
      <c r="U22" s="31" t="s">
        <v>49</v>
      </c>
      <c r="V22" s="176">
        <v>200</v>
      </c>
      <c r="W22" s="30" t="e">
        <f t="shared" si="12"/>
        <v>#REF!</v>
      </c>
      <c r="X22" s="30" t="str">
        <f t="shared" si="10"/>
        <v>Pollock</v>
      </c>
      <c r="Y22" s="30" t="str">
        <f t="shared" si="11"/>
        <v>Pollock</v>
      </c>
      <c r="Z22" s="31">
        <v>60</v>
      </c>
      <c r="AA22" s="31" t="s">
        <v>49</v>
      </c>
      <c r="AB22" s="31">
        <v>60</v>
      </c>
      <c r="AC22" s="31" t="s">
        <v>49</v>
      </c>
      <c r="AD22" s="31">
        <v>60</v>
      </c>
      <c r="AE22" s="31" t="s">
        <v>49</v>
      </c>
      <c r="AF22" s="31">
        <v>60</v>
      </c>
      <c r="AG22" s="31" t="s">
        <v>49</v>
      </c>
      <c r="AH22" s="31">
        <v>60</v>
      </c>
      <c r="AI22" s="31" t="s">
        <v>49</v>
      </c>
      <c r="AJ22" s="31">
        <v>60</v>
      </c>
      <c r="AK22" s="31" t="s">
        <v>126</v>
      </c>
      <c r="AL22" s="42">
        <v>200</v>
      </c>
      <c r="AM22" s="42">
        <v>60</v>
      </c>
      <c r="AN22" s="42" t="e">
        <f t="shared" si="3"/>
        <v>#REF!</v>
      </c>
      <c r="AO22" s="36" t="str">
        <f t="shared" si="4"/>
        <v>Pollock</v>
      </c>
      <c r="AP22" s="63" t="str">
        <f t="shared" si="5"/>
        <v>Pollock</v>
      </c>
      <c r="AQ22" s="182">
        <f t="shared" si="6"/>
        <v>340</v>
      </c>
      <c r="AR22" s="57">
        <f t="shared" si="8"/>
        <v>44</v>
      </c>
      <c r="AS22" s="67">
        <v>7</v>
      </c>
      <c r="AT22" s="18" t="e">
        <f>'Class info'!#REF!</f>
        <v>#REF!</v>
      </c>
      <c r="AU22" s="65" t="e">
        <f>'Class info'!#REF!</f>
        <v>#REF!</v>
      </c>
    </row>
    <row r="23" spans="1:47" ht="15.75">
      <c r="A23" s="30" t="e">
        <f>'Class info'!#REF!</f>
        <v>#REF!</v>
      </c>
      <c r="B23" s="30" t="str">
        <f>Entry!B20</f>
        <v>Neff</v>
      </c>
      <c r="C23" s="30" t="str">
        <f>Entry!C20</f>
        <v>Holland</v>
      </c>
      <c r="D23" s="30" t="e">
        <f>'Class info'!#REF!</f>
        <v>#REF!</v>
      </c>
      <c r="E23" s="30" t="e">
        <f>'Class info'!#REF!</f>
        <v>#REF!</v>
      </c>
      <c r="F23" s="31">
        <v>3</v>
      </c>
      <c r="G23" s="31" t="s">
        <v>126</v>
      </c>
      <c r="H23" s="31">
        <v>9</v>
      </c>
      <c r="I23" s="31" t="s">
        <v>126</v>
      </c>
      <c r="J23" s="31">
        <v>34</v>
      </c>
      <c r="K23" s="31" t="s">
        <v>126</v>
      </c>
      <c r="L23" s="31">
        <v>47</v>
      </c>
      <c r="M23" s="31" t="s">
        <v>126</v>
      </c>
      <c r="N23" s="31">
        <v>56</v>
      </c>
      <c r="O23" s="31" t="s">
        <v>126</v>
      </c>
      <c r="P23" s="170">
        <v>60</v>
      </c>
      <c r="Q23" s="31" t="s">
        <v>126</v>
      </c>
      <c r="R23" s="31">
        <v>49</v>
      </c>
      <c r="S23" s="31" t="s">
        <v>126</v>
      </c>
      <c r="T23" s="31">
        <v>48</v>
      </c>
      <c r="U23" s="31" t="s">
        <v>126</v>
      </c>
      <c r="V23" s="176">
        <v>200</v>
      </c>
      <c r="W23" s="30" t="e">
        <f t="shared" si="12"/>
        <v>#REF!</v>
      </c>
      <c r="X23" s="30" t="str">
        <f t="shared" si="10"/>
        <v>Neff</v>
      </c>
      <c r="Y23" s="30" t="str">
        <f t="shared" si="11"/>
        <v>Holland</v>
      </c>
      <c r="Z23" s="31">
        <v>7</v>
      </c>
      <c r="AA23" s="31" t="s">
        <v>49</v>
      </c>
      <c r="AB23" s="31">
        <v>6</v>
      </c>
      <c r="AC23" s="31" t="s">
        <v>49</v>
      </c>
      <c r="AD23" s="31">
        <v>10</v>
      </c>
      <c r="AE23" s="31" t="s">
        <v>49</v>
      </c>
      <c r="AF23" s="31">
        <v>5</v>
      </c>
      <c r="AG23" s="31" t="s">
        <v>126</v>
      </c>
      <c r="AH23" s="31">
        <v>2</v>
      </c>
      <c r="AI23" s="31" t="s">
        <v>126</v>
      </c>
      <c r="AJ23" s="31">
        <v>12</v>
      </c>
      <c r="AK23" s="31" t="s">
        <v>49</v>
      </c>
      <c r="AL23" s="42">
        <f t="shared" si="9"/>
        <v>42</v>
      </c>
      <c r="AM23" s="42">
        <v>60</v>
      </c>
      <c r="AN23" s="42" t="e">
        <f t="shared" si="3"/>
        <v>#REF!</v>
      </c>
      <c r="AO23" s="36" t="str">
        <f t="shared" si="4"/>
        <v>Neff</v>
      </c>
      <c r="AP23" s="63" t="str">
        <f t="shared" si="5"/>
        <v>Holland</v>
      </c>
      <c r="AQ23" s="182">
        <f t="shared" si="6"/>
        <v>182</v>
      </c>
      <c r="AR23" s="57">
        <f t="shared" si="8"/>
        <v>26</v>
      </c>
      <c r="AS23" s="67">
        <v>6</v>
      </c>
      <c r="AT23" s="18" t="e">
        <f>'Class info'!#REF!</f>
        <v>#REF!</v>
      </c>
      <c r="AU23" s="65" t="e">
        <f>'Class info'!#REF!</f>
        <v>#REF!</v>
      </c>
    </row>
    <row r="24" spans="1:47" ht="15.75">
      <c r="A24" s="30" t="e">
        <f>'Class info'!#REF!</f>
        <v>#REF!</v>
      </c>
      <c r="B24" s="30" t="str">
        <f>Entry!B21</f>
        <v>Perkins</v>
      </c>
      <c r="C24" s="30" t="str">
        <f>Entry!C21</f>
        <v>Perkins</v>
      </c>
      <c r="D24" s="30" t="e">
        <f>'Class info'!#REF!</f>
        <v>#REF!</v>
      </c>
      <c r="E24" s="30" t="e">
        <f>'Class info'!#REF!</f>
        <v>#REF!</v>
      </c>
      <c r="F24" s="31">
        <v>23</v>
      </c>
      <c r="G24" s="31" t="s">
        <v>49</v>
      </c>
      <c r="H24" s="31">
        <v>25</v>
      </c>
      <c r="I24" s="31" t="s">
        <v>49</v>
      </c>
      <c r="J24" s="31">
        <v>37</v>
      </c>
      <c r="K24" s="31" t="s">
        <v>49</v>
      </c>
      <c r="L24" s="31">
        <v>36</v>
      </c>
      <c r="M24" s="31" t="s">
        <v>49</v>
      </c>
      <c r="N24" s="31">
        <v>54</v>
      </c>
      <c r="O24" s="31" t="s">
        <v>49</v>
      </c>
      <c r="P24" s="170">
        <v>60</v>
      </c>
      <c r="Q24" s="31" t="s">
        <v>49</v>
      </c>
      <c r="R24" s="31">
        <v>60</v>
      </c>
      <c r="S24" s="31" t="s">
        <v>49</v>
      </c>
      <c r="T24" s="31">
        <v>60</v>
      </c>
      <c r="U24" s="31" t="s">
        <v>49</v>
      </c>
      <c r="V24" s="176">
        <v>200</v>
      </c>
      <c r="W24" s="30" t="e">
        <f t="shared" si="12"/>
        <v>#REF!</v>
      </c>
      <c r="X24" s="30" t="str">
        <f t="shared" si="10"/>
        <v>Perkins</v>
      </c>
      <c r="Y24" s="30" t="str">
        <f t="shared" si="11"/>
        <v>Perkins</v>
      </c>
      <c r="Z24" s="31">
        <v>9</v>
      </c>
      <c r="AA24" s="31" t="s">
        <v>126</v>
      </c>
      <c r="AB24" s="31">
        <v>10</v>
      </c>
      <c r="AC24" s="31" t="s">
        <v>126</v>
      </c>
      <c r="AD24" s="31">
        <v>23</v>
      </c>
      <c r="AE24" s="31" t="s">
        <v>126</v>
      </c>
      <c r="AF24" s="31">
        <v>30</v>
      </c>
      <c r="AG24" s="31" t="s">
        <v>126</v>
      </c>
      <c r="AH24" s="31">
        <v>27</v>
      </c>
      <c r="AI24" s="31" t="s">
        <v>126</v>
      </c>
      <c r="AJ24" s="31">
        <v>2</v>
      </c>
      <c r="AK24" s="31" t="s">
        <v>49</v>
      </c>
      <c r="AL24" s="42">
        <f t="shared" si="9"/>
        <v>101</v>
      </c>
      <c r="AM24" s="42">
        <v>60</v>
      </c>
      <c r="AN24" s="42" t="e">
        <f t="shared" si="3"/>
        <v>#REF!</v>
      </c>
      <c r="AO24" s="36" t="str">
        <f t="shared" si="4"/>
        <v>Perkins</v>
      </c>
      <c r="AP24" s="63" t="str">
        <f t="shared" si="5"/>
        <v>Perkins</v>
      </c>
      <c r="AQ24" s="182">
        <f t="shared" si="6"/>
        <v>241</v>
      </c>
      <c r="AR24" s="57">
        <f t="shared" si="8"/>
        <v>37</v>
      </c>
      <c r="AS24" s="67">
        <v>5</v>
      </c>
      <c r="AT24" s="18" t="e">
        <f>'Class info'!#REF!</f>
        <v>#REF!</v>
      </c>
      <c r="AU24" s="65" t="e">
        <f>'Class info'!#REF!</f>
        <v>#REF!</v>
      </c>
    </row>
    <row r="25" spans="1:47" ht="15.75">
      <c r="A25" s="30" t="e">
        <f>'Class info'!#REF!</f>
        <v>#REF!</v>
      </c>
      <c r="B25" s="30" t="str">
        <f>Entry!B22</f>
        <v>Koon</v>
      </c>
      <c r="C25" s="30" t="str">
        <f>Entry!C22</f>
        <v>Bonkoski</v>
      </c>
      <c r="D25" s="30" t="e">
        <f>'Class info'!#REF!</f>
        <v>#REF!</v>
      </c>
      <c r="E25" s="30" t="e">
        <f>'Class info'!#REF!</f>
        <v>#REF!</v>
      </c>
      <c r="F25" s="31">
        <v>3</v>
      </c>
      <c r="G25" s="31" t="s">
        <v>126</v>
      </c>
      <c r="H25" s="31">
        <v>5</v>
      </c>
      <c r="I25" s="31" t="s">
        <v>126</v>
      </c>
      <c r="J25" s="31">
        <v>4</v>
      </c>
      <c r="K25" s="31" t="s">
        <v>126</v>
      </c>
      <c r="L25" s="31">
        <v>4</v>
      </c>
      <c r="M25" s="31" t="s">
        <v>126</v>
      </c>
      <c r="N25" s="31">
        <v>5</v>
      </c>
      <c r="O25" s="31" t="s">
        <v>49</v>
      </c>
      <c r="P25" s="31">
        <v>2</v>
      </c>
      <c r="Q25" s="31" t="s">
        <v>49</v>
      </c>
      <c r="R25" s="31">
        <v>6</v>
      </c>
      <c r="S25" s="31" t="s">
        <v>49</v>
      </c>
      <c r="T25" s="31">
        <v>3</v>
      </c>
      <c r="U25" s="31" t="s">
        <v>49</v>
      </c>
      <c r="V25" s="176">
        <f t="shared" si="7"/>
        <v>32</v>
      </c>
      <c r="W25" s="30" t="e">
        <f t="shared" si="12"/>
        <v>#REF!</v>
      </c>
      <c r="X25" s="30" t="str">
        <f t="shared" si="10"/>
        <v>Koon</v>
      </c>
      <c r="Y25" s="30" t="str">
        <f t="shared" si="11"/>
        <v>Bonkoski</v>
      </c>
      <c r="Z25" s="31">
        <v>2</v>
      </c>
      <c r="AA25" s="31" t="s">
        <v>49</v>
      </c>
      <c r="AB25" s="31">
        <v>2</v>
      </c>
      <c r="AC25" s="31" t="s">
        <v>49</v>
      </c>
      <c r="AD25" s="31">
        <v>1</v>
      </c>
      <c r="AE25" s="31" t="s">
        <v>49</v>
      </c>
      <c r="AF25" s="31">
        <v>7</v>
      </c>
      <c r="AG25" s="31" t="s">
        <v>49</v>
      </c>
      <c r="AH25" s="170">
        <v>8</v>
      </c>
      <c r="AI25" s="31" t="s">
        <v>49</v>
      </c>
      <c r="AJ25" s="31">
        <v>6</v>
      </c>
      <c r="AK25" s="31" t="s">
        <v>49</v>
      </c>
      <c r="AL25" s="42">
        <f t="shared" si="9"/>
        <v>26</v>
      </c>
      <c r="AM25" s="42">
        <v>8</v>
      </c>
      <c r="AN25" s="42" t="e">
        <f t="shared" si="3"/>
        <v>#REF!</v>
      </c>
      <c r="AO25" s="36" t="str">
        <f t="shared" si="4"/>
        <v>Koon</v>
      </c>
      <c r="AP25" s="63" t="str">
        <f t="shared" si="5"/>
        <v>Bonkoski</v>
      </c>
      <c r="AQ25" s="182">
        <f t="shared" si="6"/>
        <v>50</v>
      </c>
      <c r="AR25" s="57">
        <f t="shared" si="8"/>
        <v>6</v>
      </c>
      <c r="AS25" s="67">
        <v>4</v>
      </c>
      <c r="AT25" s="18" t="e">
        <f>'Class info'!#REF!</f>
        <v>#REF!</v>
      </c>
      <c r="AU25" s="65" t="e">
        <f>'Class info'!#REF!</f>
        <v>#REF!</v>
      </c>
    </row>
    <row r="26" spans="1:47" ht="15.75">
      <c r="A26" s="30" t="e">
        <f>'Class info'!#REF!</f>
        <v>#REF!</v>
      </c>
      <c r="B26" s="30" t="str">
        <f>Entry!B23</f>
        <v>O'Leary</v>
      </c>
      <c r="C26" s="30" t="str">
        <f>Entry!C23</f>
        <v>Landaker/O'Leary</v>
      </c>
      <c r="D26" s="30" t="e">
        <f>'Class info'!#REF!</f>
        <v>#REF!</v>
      </c>
      <c r="E26" s="30" t="e">
        <f>'Class info'!#REF!</f>
        <v>#REF!</v>
      </c>
      <c r="F26" s="31">
        <v>7</v>
      </c>
      <c r="G26" s="31" t="s">
        <v>126</v>
      </c>
      <c r="H26" s="31">
        <v>14</v>
      </c>
      <c r="I26" s="31" t="s">
        <v>126</v>
      </c>
      <c r="J26" s="31">
        <v>40</v>
      </c>
      <c r="K26" s="31" t="s">
        <v>126</v>
      </c>
      <c r="L26" s="31">
        <v>41</v>
      </c>
      <c r="M26" s="31" t="s">
        <v>126</v>
      </c>
      <c r="N26" s="31">
        <v>36</v>
      </c>
      <c r="O26" s="31" t="s">
        <v>126</v>
      </c>
      <c r="P26" s="31">
        <v>35</v>
      </c>
      <c r="Q26" s="31" t="s">
        <v>126</v>
      </c>
      <c r="R26" s="31">
        <v>16</v>
      </c>
      <c r="S26" s="31" t="s">
        <v>126</v>
      </c>
      <c r="T26" s="31">
        <v>20</v>
      </c>
      <c r="U26" s="31" t="s">
        <v>126</v>
      </c>
      <c r="V26" s="176">
        <v>200</v>
      </c>
      <c r="W26" s="30" t="e">
        <f t="shared" si="12"/>
        <v>#REF!</v>
      </c>
      <c r="X26" s="30" t="str">
        <f t="shared" si="10"/>
        <v>O'Leary</v>
      </c>
      <c r="Y26" s="30" t="str">
        <f t="shared" si="11"/>
        <v>Landaker/O'Leary</v>
      </c>
      <c r="Z26" s="31">
        <v>16</v>
      </c>
      <c r="AA26" s="31" t="s">
        <v>126</v>
      </c>
      <c r="AB26" s="31">
        <v>17</v>
      </c>
      <c r="AC26" s="31" t="s">
        <v>126</v>
      </c>
      <c r="AD26" s="31">
        <v>43</v>
      </c>
      <c r="AE26" s="31" t="s">
        <v>126</v>
      </c>
      <c r="AF26" s="170">
        <v>60</v>
      </c>
      <c r="AG26" s="31" t="s">
        <v>126</v>
      </c>
      <c r="AH26" s="31">
        <v>60</v>
      </c>
      <c r="AI26" s="31" t="s">
        <v>126</v>
      </c>
      <c r="AJ26" s="31">
        <v>59</v>
      </c>
      <c r="AK26" s="31" t="s">
        <v>126</v>
      </c>
      <c r="AL26" s="42">
        <v>200</v>
      </c>
      <c r="AM26" s="42">
        <v>60</v>
      </c>
      <c r="AN26" s="42" t="e">
        <f t="shared" si="3"/>
        <v>#REF!</v>
      </c>
      <c r="AO26" s="36" t="str">
        <f t="shared" si="4"/>
        <v>O'Leary</v>
      </c>
      <c r="AP26" s="63" t="str">
        <f t="shared" si="5"/>
        <v>Landaker/O'Leary</v>
      </c>
      <c r="AQ26" s="182">
        <f t="shared" si="6"/>
        <v>340</v>
      </c>
      <c r="AR26" s="57">
        <f t="shared" si="8"/>
        <v>44</v>
      </c>
      <c r="AS26" s="67">
        <v>2</v>
      </c>
      <c r="AT26" s="18" t="e">
        <f>'Class info'!#REF!</f>
        <v>#REF!</v>
      </c>
      <c r="AU26" s="65" t="e">
        <f>'Class info'!#REF!</f>
        <v>#REF!</v>
      </c>
    </row>
    <row r="27" spans="1:47" ht="15.75">
      <c r="A27" s="30" t="e">
        <f>'Class info'!#REF!</f>
        <v>#REF!</v>
      </c>
      <c r="B27" s="30" t="str">
        <f>Entry!B24</f>
        <v>Wacker</v>
      </c>
      <c r="C27" s="30" t="str">
        <f>Entry!C24</f>
        <v>Metcalf</v>
      </c>
      <c r="D27" s="30" t="e">
        <f>'Class info'!#REF!</f>
        <v>#REF!</v>
      </c>
      <c r="E27" s="30" t="e">
        <f>'Class info'!#REF!</f>
        <v>#REF!</v>
      </c>
      <c r="F27" s="31">
        <v>2</v>
      </c>
      <c r="G27" s="31" t="s">
        <v>49</v>
      </c>
      <c r="H27" s="31">
        <v>5</v>
      </c>
      <c r="I27" s="31" t="s">
        <v>126</v>
      </c>
      <c r="J27" s="31">
        <v>51</v>
      </c>
      <c r="K27" s="31" t="s">
        <v>126</v>
      </c>
      <c r="L27" s="170">
        <v>60</v>
      </c>
      <c r="M27" s="31" t="s">
        <v>126</v>
      </c>
      <c r="N27" s="31">
        <v>24</v>
      </c>
      <c r="O27" s="31" t="s">
        <v>126</v>
      </c>
      <c r="P27" s="31">
        <v>1</v>
      </c>
      <c r="Q27" s="31" t="s">
        <v>126</v>
      </c>
      <c r="R27" s="31">
        <v>12</v>
      </c>
      <c r="S27" s="31" t="s">
        <v>49</v>
      </c>
      <c r="T27" s="31">
        <v>6</v>
      </c>
      <c r="U27" s="31" t="s">
        <v>49</v>
      </c>
      <c r="V27" s="176">
        <f t="shared" si="7"/>
        <v>161</v>
      </c>
      <c r="W27" s="30" t="e">
        <f t="shared" si="12"/>
        <v>#REF!</v>
      </c>
      <c r="X27" s="30" t="str">
        <f t="shared" si="10"/>
        <v>Wacker</v>
      </c>
      <c r="Y27" s="30" t="str">
        <f t="shared" si="11"/>
        <v>Metcalf</v>
      </c>
      <c r="Z27" s="31">
        <v>9</v>
      </c>
      <c r="AA27" s="31" t="s">
        <v>126</v>
      </c>
      <c r="AB27" s="31">
        <v>10</v>
      </c>
      <c r="AC27" s="31" t="s">
        <v>126</v>
      </c>
      <c r="AD27" s="31">
        <v>10</v>
      </c>
      <c r="AE27" s="31" t="s">
        <v>126</v>
      </c>
      <c r="AF27" s="31">
        <v>2</v>
      </c>
      <c r="AG27" s="31" t="s">
        <v>126</v>
      </c>
      <c r="AH27" s="31">
        <v>0</v>
      </c>
      <c r="AI27" s="167" t="s">
        <v>128</v>
      </c>
      <c r="AJ27" s="31">
        <v>19</v>
      </c>
      <c r="AK27" s="31" t="s">
        <v>49</v>
      </c>
      <c r="AL27" s="42">
        <f t="shared" si="9"/>
        <v>50</v>
      </c>
      <c r="AM27" s="42">
        <v>60</v>
      </c>
      <c r="AN27" s="42" t="e">
        <f t="shared" si="3"/>
        <v>#REF!</v>
      </c>
      <c r="AO27" s="36" t="str">
        <f t="shared" si="4"/>
        <v>Wacker</v>
      </c>
      <c r="AP27" s="63" t="str">
        <f t="shared" si="5"/>
        <v>Metcalf</v>
      </c>
      <c r="AQ27" s="182">
        <f t="shared" si="6"/>
        <v>151</v>
      </c>
      <c r="AR27" s="57">
        <f t="shared" si="8"/>
        <v>22</v>
      </c>
      <c r="AS27" s="67" t="s">
        <v>26</v>
      </c>
      <c r="AT27" s="18" t="e">
        <f>'Class info'!#REF!</f>
        <v>#REF!</v>
      </c>
      <c r="AU27" s="65" t="e">
        <f>'Class info'!#REF!</f>
        <v>#REF!</v>
      </c>
    </row>
    <row r="28" spans="1:47" s="3" customFormat="1" ht="15.75">
      <c r="A28" s="30" t="e">
        <f>'Class info'!#REF!</f>
        <v>#REF!</v>
      </c>
      <c r="B28" s="30" t="str">
        <f>Entry!B25</f>
        <v>Eisleben</v>
      </c>
      <c r="C28" s="30" t="str">
        <f>Entry!C25</f>
        <v>Eisleben</v>
      </c>
      <c r="D28" s="30" t="e">
        <f>'Class info'!#REF!</f>
        <v>#REF!</v>
      </c>
      <c r="E28" s="30" t="e">
        <f>'Class info'!#REF!</f>
        <v>#REF!</v>
      </c>
      <c r="F28" s="31">
        <v>2</v>
      </c>
      <c r="G28" s="31" t="s">
        <v>126</v>
      </c>
      <c r="H28" s="31">
        <v>3</v>
      </c>
      <c r="I28" s="31" t="s">
        <v>126</v>
      </c>
      <c r="J28" s="31">
        <v>1</v>
      </c>
      <c r="K28" s="31" t="s">
        <v>49</v>
      </c>
      <c r="L28" s="31">
        <v>2</v>
      </c>
      <c r="M28" s="31" t="s">
        <v>49</v>
      </c>
      <c r="N28" s="31">
        <v>12</v>
      </c>
      <c r="O28" s="31" t="s">
        <v>49</v>
      </c>
      <c r="P28" s="31">
        <v>13</v>
      </c>
      <c r="Q28" s="31" t="s">
        <v>49</v>
      </c>
      <c r="R28" s="31">
        <v>29</v>
      </c>
      <c r="S28" s="31" t="s">
        <v>49</v>
      </c>
      <c r="T28" s="31">
        <v>30</v>
      </c>
      <c r="U28" s="31" t="s">
        <v>49</v>
      </c>
      <c r="V28" s="176">
        <f t="shared" si="7"/>
        <v>92</v>
      </c>
      <c r="W28" s="30" t="e">
        <f t="shared" si="12"/>
        <v>#REF!</v>
      </c>
      <c r="X28" s="30" t="str">
        <f t="shared" si="10"/>
        <v>Eisleben</v>
      </c>
      <c r="Y28" s="30" t="str">
        <f t="shared" si="11"/>
        <v>Eisleben</v>
      </c>
      <c r="Z28" s="31">
        <v>3</v>
      </c>
      <c r="AA28" s="31" t="s">
        <v>126</v>
      </c>
      <c r="AB28" s="31">
        <v>3</v>
      </c>
      <c r="AC28" s="31" t="s">
        <v>126</v>
      </c>
      <c r="AD28" s="31">
        <v>7</v>
      </c>
      <c r="AE28" s="31" t="s">
        <v>49</v>
      </c>
      <c r="AF28" s="170">
        <v>60</v>
      </c>
      <c r="AG28" s="31" t="s">
        <v>49</v>
      </c>
      <c r="AH28" s="31">
        <v>60</v>
      </c>
      <c r="AI28" s="31" t="s">
        <v>49</v>
      </c>
      <c r="AJ28" s="31">
        <v>60</v>
      </c>
      <c r="AK28" s="31" t="s">
        <v>49</v>
      </c>
      <c r="AL28" s="42">
        <f t="shared" si="9"/>
        <v>193</v>
      </c>
      <c r="AM28" s="42">
        <v>60</v>
      </c>
      <c r="AN28" s="42" t="e">
        <f t="shared" si="3"/>
        <v>#REF!</v>
      </c>
      <c r="AO28" s="36" t="str">
        <f t="shared" si="4"/>
        <v>Eisleben</v>
      </c>
      <c r="AP28" s="63" t="str">
        <f t="shared" si="5"/>
        <v>Eisleben</v>
      </c>
      <c r="AQ28" s="182">
        <f t="shared" si="6"/>
        <v>225</v>
      </c>
      <c r="AR28" s="57">
        <f t="shared" si="8"/>
        <v>34</v>
      </c>
      <c r="AS28" s="67" t="s">
        <v>26</v>
      </c>
      <c r="AT28" s="18" t="e">
        <f>'Class info'!#REF!</f>
        <v>#REF!</v>
      </c>
      <c r="AU28" s="65" t="e">
        <f>'Class info'!#REF!</f>
        <v>#REF!</v>
      </c>
    </row>
    <row r="29" spans="1:47" s="3" customFormat="1" ht="15.75" hidden="1">
      <c r="A29" s="30" t="e">
        <f>'Class info'!#REF!</f>
        <v>#REF!</v>
      </c>
      <c r="B29" s="30" t="e">
        <f>Entry!#REF!</f>
        <v>#REF!</v>
      </c>
      <c r="C29" s="30" t="e">
        <f>Entry!#REF!</f>
        <v>#REF!</v>
      </c>
      <c r="D29" s="30" t="e">
        <f>'Class info'!#REF!</f>
        <v>#REF!</v>
      </c>
      <c r="E29" s="30" t="e">
        <f>'Class info'!#REF!</f>
        <v>#REF!</v>
      </c>
      <c r="F29" s="170"/>
      <c r="G29" s="170"/>
      <c r="H29" s="170"/>
      <c r="I29" s="170"/>
      <c r="J29" s="170"/>
      <c r="K29" s="170"/>
      <c r="L29" s="170"/>
      <c r="M29" s="170"/>
      <c r="N29" s="170"/>
      <c r="O29" s="170"/>
      <c r="P29" s="170"/>
      <c r="Q29" s="170"/>
      <c r="R29" s="170"/>
      <c r="S29" s="170"/>
      <c r="T29" s="170"/>
      <c r="U29" s="170"/>
      <c r="V29" s="176">
        <f t="shared" si="7"/>
        <v>0</v>
      </c>
      <c r="W29" s="30" t="e">
        <f t="shared" si="12"/>
        <v>#REF!</v>
      </c>
      <c r="X29" s="30" t="e">
        <f t="shared" si="10"/>
        <v>#REF!</v>
      </c>
      <c r="Y29" s="30" t="e">
        <f t="shared" si="11"/>
        <v>#REF!</v>
      </c>
      <c r="Z29" s="31"/>
      <c r="AA29" s="31"/>
      <c r="AB29" s="31"/>
      <c r="AC29" s="31"/>
      <c r="AD29" s="31"/>
      <c r="AE29" s="31"/>
      <c r="AF29" s="31"/>
      <c r="AG29" s="31"/>
      <c r="AH29" s="31"/>
      <c r="AI29" s="31"/>
      <c r="AJ29" s="31">
        <v>60</v>
      </c>
      <c r="AK29" s="31"/>
      <c r="AL29" s="42">
        <f t="shared" si="9"/>
        <v>60</v>
      </c>
      <c r="AM29" s="42"/>
      <c r="AN29" s="42" t="e">
        <f t="shared" si="3"/>
        <v>#REF!</v>
      </c>
      <c r="AO29" s="36" t="e">
        <f t="shared" si="4"/>
        <v>#REF!</v>
      </c>
      <c r="AP29" s="63" t="e">
        <f t="shared" si="5"/>
        <v>#REF!</v>
      </c>
      <c r="AQ29" s="182">
        <f t="shared" si="6"/>
        <v>60</v>
      </c>
      <c r="AR29" s="57">
        <f t="shared" si="8"/>
        <v>8</v>
      </c>
      <c r="AS29" s="67" t="s">
        <v>26</v>
      </c>
      <c r="AT29" s="18" t="e">
        <f>'Class info'!#REF!</f>
        <v>#REF!</v>
      </c>
      <c r="AU29" s="65" t="e">
        <f>'Class info'!#REF!</f>
        <v>#REF!</v>
      </c>
    </row>
    <row r="30" spans="1:47" s="3" customFormat="1" ht="15.75">
      <c r="A30" s="30" t="e">
        <f>'Class info'!#REF!</f>
        <v>#REF!</v>
      </c>
      <c r="B30" s="30" t="str">
        <f>Entry!B26</f>
        <v>Theriault</v>
      </c>
      <c r="C30" s="30" t="str">
        <f>Entry!C26</f>
        <v>Pickles</v>
      </c>
      <c r="D30" s="30" t="e">
        <f>'Class info'!#REF!</f>
        <v>#REF!</v>
      </c>
      <c r="E30" s="30" t="e">
        <f>'Class info'!#REF!</f>
        <v>#REF!</v>
      </c>
      <c r="F30" s="31">
        <v>29</v>
      </c>
      <c r="G30" s="31" t="s">
        <v>49</v>
      </c>
      <c r="H30" s="31">
        <v>34</v>
      </c>
      <c r="I30" s="31" t="s">
        <v>49</v>
      </c>
      <c r="J30" s="31">
        <v>12</v>
      </c>
      <c r="K30" s="31" t="s">
        <v>126</v>
      </c>
      <c r="L30" s="31">
        <v>38</v>
      </c>
      <c r="M30" s="31" t="s">
        <v>126</v>
      </c>
      <c r="N30" s="170">
        <v>60</v>
      </c>
      <c r="O30" s="31" t="s">
        <v>126</v>
      </c>
      <c r="P30" s="31">
        <v>60</v>
      </c>
      <c r="Q30" s="31" t="s">
        <v>126</v>
      </c>
      <c r="R30" s="31">
        <v>7</v>
      </c>
      <c r="S30" s="31" t="s">
        <v>49</v>
      </c>
      <c r="T30" s="31">
        <v>60</v>
      </c>
      <c r="U30" s="31" t="s">
        <v>126</v>
      </c>
      <c r="V30" s="176">
        <v>200</v>
      </c>
      <c r="W30" s="30" t="e">
        <f t="shared" si="12"/>
        <v>#REF!</v>
      </c>
      <c r="X30" s="30" t="str">
        <f t="shared" si="10"/>
        <v>Theriault</v>
      </c>
      <c r="Y30" s="30" t="str">
        <f t="shared" si="11"/>
        <v>Pickles</v>
      </c>
      <c r="Z30" s="31">
        <v>8</v>
      </c>
      <c r="AA30" s="31" t="s">
        <v>49</v>
      </c>
      <c r="AB30" s="31">
        <v>7</v>
      </c>
      <c r="AC30" s="31" t="s">
        <v>49</v>
      </c>
      <c r="AD30" s="31">
        <v>12</v>
      </c>
      <c r="AE30" s="31" t="s">
        <v>49</v>
      </c>
      <c r="AF30" s="31">
        <v>60</v>
      </c>
      <c r="AG30" s="31" t="s">
        <v>49</v>
      </c>
      <c r="AH30" s="31">
        <v>60</v>
      </c>
      <c r="AI30" s="31" t="s">
        <v>49</v>
      </c>
      <c r="AJ30" s="31">
        <v>60</v>
      </c>
      <c r="AK30" s="31" t="s">
        <v>49</v>
      </c>
      <c r="AL30" s="42">
        <v>200</v>
      </c>
      <c r="AM30" s="42">
        <v>60</v>
      </c>
      <c r="AN30" s="42" t="e">
        <f t="shared" si="3"/>
        <v>#REF!</v>
      </c>
      <c r="AO30" s="36" t="str">
        <f t="shared" si="4"/>
        <v>Theriault</v>
      </c>
      <c r="AP30" s="63" t="str">
        <f t="shared" si="5"/>
        <v>Pickles</v>
      </c>
      <c r="AQ30" s="182">
        <f t="shared" si="6"/>
        <v>340</v>
      </c>
      <c r="AR30" s="57">
        <f t="shared" si="8"/>
        <v>44</v>
      </c>
      <c r="AS30" s="67" t="s">
        <v>26</v>
      </c>
      <c r="AT30" s="18" t="e">
        <f>'Class info'!#REF!</f>
        <v>#REF!</v>
      </c>
      <c r="AU30" s="65" t="e">
        <f>'Class info'!#REF!</f>
        <v>#REF!</v>
      </c>
    </row>
    <row r="31" spans="1:47" s="3" customFormat="1" ht="15.75" hidden="1">
      <c r="A31" s="30">
        <v>28</v>
      </c>
      <c r="B31" s="30" t="e">
        <f>Entry!#REF!</f>
        <v>#REF!</v>
      </c>
      <c r="C31" s="30" t="e">
        <f>Entry!#REF!</f>
        <v>#REF!</v>
      </c>
      <c r="D31" s="30" t="e">
        <f>'Class info'!#REF!</f>
        <v>#REF!</v>
      </c>
      <c r="E31" s="30" t="e">
        <f>'Class info'!#REF!</f>
        <v>#REF!</v>
      </c>
      <c r="F31" s="31"/>
      <c r="G31" s="31"/>
      <c r="H31" s="31"/>
      <c r="I31" s="31"/>
      <c r="J31" s="31"/>
      <c r="K31" s="31"/>
      <c r="L31" s="31"/>
      <c r="M31" s="31"/>
      <c r="N31" s="31"/>
      <c r="O31" s="31"/>
      <c r="P31" s="31"/>
      <c r="Q31" s="31"/>
      <c r="R31" s="31"/>
      <c r="S31" s="31"/>
      <c r="T31" s="31"/>
      <c r="U31" s="31"/>
      <c r="V31" s="176">
        <f t="shared" si="7"/>
        <v>0</v>
      </c>
      <c r="W31" s="30">
        <f t="shared" si="12"/>
        <v>28</v>
      </c>
      <c r="X31" s="30" t="e">
        <f t="shared" si="10"/>
        <v>#REF!</v>
      </c>
      <c r="Y31" s="30" t="e">
        <f t="shared" si="11"/>
        <v>#REF!</v>
      </c>
      <c r="Z31" s="31"/>
      <c r="AA31" s="31"/>
      <c r="AB31" s="31"/>
      <c r="AC31" s="31"/>
      <c r="AD31" s="31"/>
      <c r="AE31" s="31"/>
      <c r="AF31" s="31"/>
      <c r="AG31" s="31"/>
      <c r="AH31" s="31"/>
      <c r="AI31" s="31"/>
      <c r="AJ31" s="31">
        <v>35</v>
      </c>
      <c r="AK31" s="31"/>
      <c r="AL31" s="42">
        <f t="shared" si="9"/>
        <v>35</v>
      </c>
      <c r="AM31" s="42"/>
      <c r="AN31" s="42">
        <f t="shared" si="3"/>
        <v>28</v>
      </c>
      <c r="AO31" s="36" t="e">
        <f t="shared" si="4"/>
        <v>#REF!</v>
      </c>
      <c r="AP31" s="63" t="e">
        <f t="shared" si="5"/>
        <v>#REF!</v>
      </c>
      <c r="AQ31" s="182">
        <f t="shared" si="6"/>
        <v>35</v>
      </c>
      <c r="AR31" s="57">
        <f t="shared" si="8"/>
        <v>3</v>
      </c>
      <c r="AS31" s="67" t="s">
        <v>26</v>
      </c>
      <c r="AT31" s="18" t="e">
        <f>'Class info'!#REF!</f>
        <v>#REF!</v>
      </c>
      <c r="AU31" s="65" t="e">
        <f>'Class info'!#REF!</f>
        <v>#REF!</v>
      </c>
    </row>
    <row r="32" spans="1:47" s="3" customFormat="1" ht="16.5" thickBot="1">
      <c r="A32" s="215">
        <v>29</v>
      </c>
      <c r="B32" s="215" t="str">
        <f>Entry!B27</f>
        <v>Biggers</v>
      </c>
      <c r="C32" s="215" t="str">
        <f>Entry!C27</f>
        <v>Danylo/Steel</v>
      </c>
      <c r="D32" s="215" t="e">
        <f>'Class info'!#REF!</f>
        <v>#REF!</v>
      </c>
      <c r="E32" s="215" t="e">
        <f>'Class info'!#REF!</f>
        <v>#REF!</v>
      </c>
      <c r="F32" s="216">
        <v>44</v>
      </c>
      <c r="G32" s="216" t="s">
        <v>49</v>
      </c>
      <c r="H32" s="216">
        <v>51</v>
      </c>
      <c r="I32" s="216" t="s">
        <v>49</v>
      </c>
      <c r="J32" s="216">
        <v>59</v>
      </c>
      <c r="K32" s="216" t="s">
        <v>49</v>
      </c>
      <c r="L32" s="222">
        <v>60</v>
      </c>
      <c r="M32" s="216" t="s">
        <v>49</v>
      </c>
      <c r="N32" s="216">
        <v>57</v>
      </c>
      <c r="O32" s="216" t="s">
        <v>49</v>
      </c>
      <c r="P32" s="216">
        <v>60</v>
      </c>
      <c r="Q32" s="216" t="s">
        <v>49</v>
      </c>
      <c r="R32" s="216">
        <v>60</v>
      </c>
      <c r="S32" s="216" t="s">
        <v>49</v>
      </c>
      <c r="T32" s="216">
        <v>60</v>
      </c>
      <c r="U32" s="216" t="s">
        <v>49</v>
      </c>
      <c r="V32" s="220">
        <v>200</v>
      </c>
      <c r="W32" s="215">
        <f t="shared" si="12"/>
        <v>29</v>
      </c>
      <c r="X32" s="215" t="str">
        <f t="shared" si="10"/>
        <v>Biggers</v>
      </c>
      <c r="Y32" s="215" t="str">
        <f t="shared" si="11"/>
        <v>Danylo/Steel</v>
      </c>
      <c r="Z32" s="216">
        <v>10</v>
      </c>
      <c r="AA32" s="216" t="s">
        <v>49</v>
      </c>
      <c r="AB32" s="216">
        <v>12</v>
      </c>
      <c r="AC32" s="216" t="s">
        <v>49</v>
      </c>
      <c r="AD32" s="216">
        <v>10</v>
      </c>
      <c r="AE32" s="216" t="s">
        <v>126</v>
      </c>
      <c r="AF32" s="216">
        <v>60</v>
      </c>
      <c r="AG32" s="216" t="s">
        <v>126</v>
      </c>
      <c r="AH32" s="216">
        <v>15</v>
      </c>
      <c r="AI32" s="216" t="s">
        <v>49</v>
      </c>
      <c r="AJ32" s="216">
        <v>35</v>
      </c>
      <c r="AK32" s="216" t="s">
        <v>49</v>
      </c>
      <c r="AL32" s="229">
        <f t="shared" si="9"/>
        <v>142</v>
      </c>
      <c r="AM32" s="229">
        <v>60</v>
      </c>
      <c r="AN32" s="229">
        <f t="shared" si="3"/>
        <v>29</v>
      </c>
      <c r="AO32" s="230" t="str">
        <f t="shared" si="4"/>
        <v>Biggers</v>
      </c>
      <c r="AP32" s="231" t="str">
        <f t="shared" si="5"/>
        <v>Danylo/Steel</v>
      </c>
      <c r="AQ32" s="232">
        <f t="shared" si="6"/>
        <v>282</v>
      </c>
      <c r="AR32" s="57">
        <f t="shared" si="8"/>
        <v>41</v>
      </c>
      <c r="AS32" s="67" t="s">
        <v>26</v>
      </c>
      <c r="AT32" s="18" t="e">
        <f>'Class info'!#REF!</f>
        <v>#REF!</v>
      </c>
      <c r="AU32" s="65" t="e">
        <f>'Class info'!#REF!</f>
        <v>#REF!</v>
      </c>
    </row>
    <row r="33" spans="1:47" s="3" customFormat="1" ht="16.5" thickTop="1">
      <c r="A33" s="190">
        <v>31</v>
      </c>
      <c r="B33" s="190" t="str">
        <f>Entry!B28</f>
        <v>Alley</v>
      </c>
      <c r="C33" s="190">
        <f>Entry!C28</f>
        <v>0</v>
      </c>
      <c r="D33" s="190" t="e">
        <f>'Class info'!#REF!</f>
        <v>#REF!</v>
      </c>
      <c r="E33" s="190" t="e">
        <f>'Class info'!#REF!</f>
        <v>#REF!</v>
      </c>
      <c r="F33" s="213">
        <v>1</v>
      </c>
      <c r="G33" s="213" t="s">
        <v>126</v>
      </c>
      <c r="H33" s="213">
        <v>1</v>
      </c>
      <c r="I33" s="213" t="s">
        <v>49</v>
      </c>
      <c r="J33" s="213">
        <v>3</v>
      </c>
      <c r="K33" s="213" t="s">
        <v>49</v>
      </c>
      <c r="L33" s="213">
        <v>1</v>
      </c>
      <c r="M33" s="213" t="s">
        <v>49</v>
      </c>
      <c r="N33" s="213">
        <v>3</v>
      </c>
      <c r="O33" s="213" t="s">
        <v>49</v>
      </c>
      <c r="P33" s="213">
        <v>4</v>
      </c>
      <c r="Q33" s="213" t="s">
        <v>49</v>
      </c>
      <c r="R33" s="213">
        <v>4</v>
      </c>
      <c r="S33" s="213" t="s">
        <v>49</v>
      </c>
      <c r="T33" s="213">
        <v>7</v>
      </c>
      <c r="U33" s="213" t="s">
        <v>49</v>
      </c>
      <c r="V33" s="175">
        <f t="shared" si="7"/>
        <v>24</v>
      </c>
      <c r="W33" s="190">
        <f t="shared" si="12"/>
        <v>31</v>
      </c>
      <c r="X33" s="190" t="str">
        <f t="shared" si="10"/>
        <v>Alley</v>
      </c>
      <c r="Y33" s="190">
        <f t="shared" si="11"/>
        <v>0</v>
      </c>
      <c r="Z33" s="213">
        <v>3</v>
      </c>
      <c r="AA33" s="213" t="s">
        <v>49</v>
      </c>
      <c r="AB33" s="213">
        <v>2</v>
      </c>
      <c r="AC33" s="213" t="s">
        <v>49</v>
      </c>
      <c r="AD33" s="213">
        <v>1</v>
      </c>
      <c r="AE33" s="213" t="s">
        <v>49</v>
      </c>
      <c r="AF33" s="213">
        <v>2</v>
      </c>
      <c r="AG33" s="213" t="s">
        <v>49</v>
      </c>
      <c r="AH33" s="213">
        <v>3</v>
      </c>
      <c r="AI33" s="213" t="s">
        <v>49</v>
      </c>
      <c r="AJ33" s="221">
        <v>8</v>
      </c>
      <c r="AK33" s="213" t="s">
        <v>49</v>
      </c>
      <c r="AL33" s="225">
        <f t="shared" si="9"/>
        <v>19</v>
      </c>
      <c r="AM33" s="225">
        <v>8</v>
      </c>
      <c r="AN33" s="225">
        <f t="shared" si="3"/>
        <v>31</v>
      </c>
      <c r="AO33" s="226" t="str">
        <f t="shared" si="4"/>
        <v>Alley</v>
      </c>
      <c r="AP33" s="227">
        <f t="shared" si="5"/>
        <v>0</v>
      </c>
      <c r="AQ33" s="228">
        <f t="shared" si="6"/>
        <v>35</v>
      </c>
      <c r="AR33" s="57">
        <f t="shared" si="8"/>
        <v>3</v>
      </c>
      <c r="AS33" s="67" t="s">
        <v>26</v>
      </c>
      <c r="AT33" s="18" t="e">
        <f>'Class info'!#REF!</f>
        <v>#REF!</v>
      </c>
      <c r="AU33" s="65" t="e">
        <f>'Class info'!#REF!</f>
        <v>#REF!</v>
      </c>
    </row>
    <row r="34" spans="1:47" s="3" customFormat="1" ht="15.75" hidden="1">
      <c r="A34" s="30">
        <v>32</v>
      </c>
      <c r="B34" s="30" t="e">
        <f>Entry!#REF!</f>
        <v>#REF!</v>
      </c>
      <c r="C34" s="30" t="e">
        <f>Entry!#REF!</f>
        <v>#REF!</v>
      </c>
      <c r="D34" s="30" t="e">
        <f>'Class info'!#REF!</f>
        <v>#REF!</v>
      </c>
      <c r="E34" s="30" t="e">
        <f>'Class info'!#REF!</f>
        <v>#REF!</v>
      </c>
      <c r="F34" s="31"/>
      <c r="G34" s="31"/>
      <c r="H34" s="31"/>
      <c r="I34" s="31"/>
      <c r="J34" s="31"/>
      <c r="K34" s="31"/>
      <c r="L34" s="31"/>
      <c r="M34" s="31"/>
      <c r="N34" s="31"/>
      <c r="O34" s="31"/>
      <c r="P34" s="31"/>
      <c r="Q34" s="31"/>
      <c r="R34" s="31"/>
      <c r="S34" s="31"/>
      <c r="T34" s="31"/>
      <c r="U34" s="31"/>
      <c r="V34" s="176">
        <f t="shared" si="7"/>
        <v>0</v>
      </c>
      <c r="W34" s="30">
        <f t="shared" si="12"/>
        <v>32</v>
      </c>
      <c r="X34" s="30" t="e">
        <f t="shared" si="10"/>
        <v>#REF!</v>
      </c>
      <c r="Y34" s="30" t="e">
        <f t="shared" si="11"/>
        <v>#REF!</v>
      </c>
      <c r="Z34" s="31"/>
      <c r="AA34" s="31"/>
      <c r="AB34" s="31"/>
      <c r="AC34" s="31"/>
      <c r="AD34" s="31"/>
      <c r="AE34" s="31"/>
      <c r="AF34" s="31"/>
      <c r="AG34" s="31"/>
      <c r="AH34" s="31"/>
      <c r="AI34" s="31"/>
      <c r="AJ34" s="31">
        <v>43</v>
      </c>
      <c r="AK34" s="31"/>
      <c r="AL34" s="42">
        <f t="shared" si="9"/>
        <v>43</v>
      </c>
      <c r="AM34" s="42"/>
      <c r="AN34" s="42">
        <f t="shared" si="3"/>
        <v>32</v>
      </c>
      <c r="AO34" s="36" t="e">
        <f t="shared" si="4"/>
        <v>#REF!</v>
      </c>
      <c r="AP34" s="63" t="e">
        <f t="shared" si="5"/>
        <v>#REF!</v>
      </c>
      <c r="AQ34" s="182">
        <f t="shared" si="6"/>
        <v>43</v>
      </c>
      <c r="AR34" s="57">
        <f t="shared" si="8"/>
        <v>5</v>
      </c>
      <c r="AS34" s="67" t="s">
        <v>26</v>
      </c>
      <c r="AT34" s="18" t="e">
        <f>'Class info'!#REF!</f>
        <v>#REF!</v>
      </c>
      <c r="AU34" s="65" t="e">
        <f>'Class info'!#REF!</f>
        <v>#REF!</v>
      </c>
    </row>
    <row r="35" spans="1:47" s="3" customFormat="1" ht="15.75">
      <c r="A35" s="30">
        <v>33</v>
      </c>
      <c r="B35" s="30" t="str">
        <f>Entry!B29</f>
        <v>Holcomb</v>
      </c>
      <c r="C35" s="30">
        <f>Entry!C29</f>
        <v>0</v>
      </c>
      <c r="D35" s="30" t="e">
        <f>'Class info'!#REF!</f>
        <v>#REF!</v>
      </c>
      <c r="E35" s="30" t="e">
        <f>'Class info'!#REF!</f>
        <v>#REF!</v>
      </c>
      <c r="F35" s="31">
        <v>27</v>
      </c>
      <c r="G35" s="31" t="s">
        <v>49</v>
      </c>
      <c r="H35" s="31">
        <v>23</v>
      </c>
      <c r="I35" s="31" t="s">
        <v>49</v>
      </c>
      <c r="J35" s="31">
        <v>7</v>
      </c>
      <c r="K35" s="31" t="s">
        <v>126</v>
      </c>
      <c r="L35" s="31">
        <v>9</v>
      </c>
      <c r="M35" s="31" t="s">
        <v>126</v>
      </c>
      <c r="N35" s="31">
        <v>10</v>
      </c>
      <c r="O35" s="31" t="s">
        <v>126</v>
      </c>
      <c r="P35" s="31">
        <v>8</v>
      </c>
      <c r="Q35" s="31" t="s">
        <v>126</v>
      </c>
      <c r="R35" s="31">
        <v>4</v>
      </c>
      <c r="S35" s="31" t="s">
        <v>49</v>
      </c>
      <c r="T35" s="31">
        <v>5</v>
      </c>
      <c r="U35" s="31" t="s">
        <v>49</v>
      </c>
      <c r="V35" s="176">
        <f t="shared" si="7"/>
        <v>93</v>
      </c>
      <c r="W35" s="30">
        <f t="shared" si="12"/>
        <v>33</v>
      </c>
      <c r="X35" s="30" t="str">
        <f t="shared" si="10"/>
        <v>Holcomb</v>
      </c>
      <c r="Y35" s="30">
        <f t="shared" si="11"/>
        <v>0</v>
      </c>
      <c r="Z35" s="31">
        <v>9</v>
      </c>
      <c r="AA35" s="31" t="s">
        <v>126</v>
      </c>
      <c r="AB35" s="31">
        <v>9</v>
      </c>
      <c r="AC35" s="31" t="s">
        <v>126</v>
      </c>
      <c r="AD35" s="31">
        <v>12</v>
      </c>
      <c r="AE35" s="31" t="s">
        <v>126</v>
      </c>
      <c r="AF35" s="31">
        <v>30</v>
      </c>
      <c r="AG35" s="31" t="s">
        <v>49</v>
      </c>
      <c r="AH35" s="31">
        <v>36</v>
      </c>
      <c r="AI35" s="31" t="s">
        <v>49</v>
      </c>
      <c r="AJ35" s="170">
        <v>43</v>
      </c>
      <c r="AK35" s="31" t="s">
        <v>49</v>
      </c>
      <c r="AL35" s="42">
        <f t="shared" si="9"/>
        <v>139</v>
      </c>
      <c r="AM35" s="42">
        <v>43</v>
      </c>
      <c r="AN35" s="42">
        <f aca="true" t="shared" si="13" ref="AN35:AN58">A35</f>
        <v>33</v>
      </c>
      <c r="AO35" s="36" t="str">
        <f aca="true" t="shared" si="14" ref="AO35:AO58">B35</f>
        <v>Holcomb</v>
      </c>
      <c r="AP35" s="63">
        <f aca="true" t="shared" si="15" ref="AP35:AP58">C35</f>
        <v>0</v>
      </c>
      <c r="AQ35" s="182">
        <f t="shared" si="6"/>
        <v>189</v>
      </c>
      <c r="AR35" s="57">
        <f t="shared" si="8"/>
        <v>29</v>
      </c>
      <c r="AS35" s="67" t="s">
        <v>26</v>
      </c>
      <c r="AT35" s="18" t="e">
        <f>'Class info'!#REF!</f>
        <v>#REF!</v>
      </c>
      <c r="AU35" s="65" t="e">
        <f>'Class info'!#REF!</f>
        <v>#REF!</v>
      </c>
    </row>
    <row r="36" spans="1:47" s="3" customFormat="1" ht="15.75">
      <c r="A36" s="30">
        <v>34</v>
      </c>
      <c r="B36" s="30" t="str">
        <f>Entry!B30</f>
        <v>Rutherford</v>
      </c>
      <c r="C36" s="30">
        <f>Entry!C30</f>
        <v>0</v>
      </c>
      <c r="D36" s="30" t="e">
        <f>'Class info'!#REF!</f>
        <v>#REF!</v>
      </c>
      <c r="E36" s="30" t="e">
        <f>'Class info'!#REF!</f>
        <v>#REF!</v>
      </c>
      <c r="F36" s="31">
        <v>15</v>
      </c>
      <c r="G36" s="31" t="s">
        <v>126</v>
      </c>
      <c r="H36" s="170">
        <v>29</v>
      </c>
      <c r="I36" s="31" t="s">
        <v>126</v>
      </c>
      <c r="J36" s="31">
        <v>22</v>
      </c>
      <c r="K36" s="31" t="s">
        <v>126</v>
      </c>
      <c r="L36" s="31">
        <v>25</v>
      </c>
      <c r="M36" s="31" t="s">
        <v>126</v>
      </c>
      <c r="N36" s="31">
        <v>10</v>
      </c>
      <c r="O36" s="31" t="s">
        <v>126</v>
      </c>
      <c r="P36" s="31">
        <v>2</v>
      </c>
      <c r="Q36" s="31" t="s">
        <v>126</v>
      </c>
      <c r="R36" s="31">
        <v>8</v>
      </c>
      <c r="S36" s="31" t="s">
        <v>49</v>
      </c>
      <c r="T36" s="31">
        <v>7</v>
      </c>
      <c r="U36" s="31" t="s">
        <v>49</v>
      </c>
      <c r="V36" s="176">
        <f t="shared" si="7"/>
        <v>118</v>
      </c>
      <c r="W36" s="30">
        <f t="shared" si="12"/>
        <v>34</v>
      </c>
      <c r="X36" s="30" t="str">
        <f t="shared" si="10"/>
        <v>Rutherford</v>
      </c>
      <c r="Y36" s="30">
        <f t="shared" si="11"/>
        <v>0</v>
      </c>
      <c r="Z36" s="31">
        <v>3</v>
      </c>
      <c r="AA36" s="31" t="s">
        <v>49</v>
      </c>
      <c r="AB36" s="31">
        <v>2</v>
      </c>
      <c r="AC36" s="31" t="s">
        <v>49</v>
      </c>
      <c r="AD36" s="31">
        <v>1</v>
      </c>
      <c r="AE36" s="31" t="s">
        <v>49</v>
      </c>
      <c r="AF36" s="31">
        <v>8</v>
      </c>
      <c r="AG36" s="31" t="s">
        <v>49</v>
      </c>
      <c r="AH36" s="31">
        <v>10</v>
      </c>
      <c r="AI36" s="31" t="s">
        <v>49</v>
      </c>
      <c r="AJ36" s="31">
        <v>19</v>
      </c>
      <c r="AK36" s="31" t="s">
        <v>49</v>
      </c>
      <c r="AL36" s="42">
        <f t="shared" si="9"/>
        <v>43</v>
      </c>
      <c r="AM36" s="42">
        <v>29</v>
      </c>
      <c r="AN36" s="42">
        <f t="shared" si="13"/>
        <v>34</v>
      </c>
      <c r="AO36" s="36" t="str">
        <f t="shared" si="14"/>
        <v>Rutherford</v>
      </c>
      <c r="AP36" s="63">
        <f t="shared" si="15"/>
        <v>0</v>
      </c>
      <c r="AQ36" s="182">
        <f t="shared" si="6"/>
        <v>132</v>
      </c>
      <c r="AR36" s="57">
        <f t="shared" si="8"/>
        <v>17</v>
      </c>
      <c r="AS36" s="67" t="s">
        <v>26</v>
      </c>
      <c r="AT36" s="18" t="e">
        <f>'Class info'!#REF!</f>
        <v>#REF!</v>
      </c>
      <c r="AU36" s="65" t="e">
        <f>'Class info'!#REF!</f>
        <v>#REF!</v>
      </c>
    </row>
    <row r="37" spans="1:47" s="3" customFormat="1" ht="15.75">
      <c r="A37" s="30">
        <v>35</v>
      </c>
      <c r="B37" s="30" t="str">
        <f>Entry!B31</f>
        <v>Cairns</v>
      </c>
      <c r="C37" s="30">
        <f>Entry!C31</f>
        <v>0</v>
      </c>
      <c r="D37" s="30" t="e">
        <f>'Class info'!#REF!</f>
        <v>#REF!</v>
      </c>
      <c r="E37" s="30" t="e">
        <f>'Class info'!#REF!</f>
        <v>#REF!</v>
      </c>
      <c r="F37" s="31">
        <v>10</v>
      </c>
      <c r="G37" s="31" t="s">
        <v>49</v>
      </c>
      <c r="H37" s="31">
        <v>11</v>
      </c>
      <c r="I37" s="31" t="s">
        <v>49</v>
      </c>
      <c r="J37" s="31">
        <v>12</v>
      </c>
      <c r="K37" s="31" t="s">
        <v>126</v>
      </c>
      <c r="L37" s="31">
        <v>32</v>
      </c>
      <c r="M37" s="31" t="s">
        <v>126</v>
      </c>
      <c r="N37" s="31">
        <v>32</v>
      </c>
      <c r="O37" s="31" t="s">
        <v>126</v>
      </c>
      <c r="P37" s="31">
        <v>6</v>
      </c>
      <c r="Q37" s="31" t="s">
        <v>49</v>
      </c>
      <c r="R37" s="31">
        <v>18</v>
      </c>
      <c r="S37" s="31" t="s">
        <v>49</v>
      </c>
      <c r="T37" s="31">
        <v>13</v>
      </c>
      <c r="U37" s="31" t="s">
        <v>49</v>
      </c>
      <c r="V37" s="176">
        <f t="shared" si="7"/>
        <v>134</v>
      </c>
      <c r="W37" s="30">
        <f t="shared" si="12"/>
        <v>35</v>
      </c>
      <c r="X37" s="30" t="str">
        <f t="shared" si="10"/>
        <v>Cairns</v>
      </c>
      <c r="Y37" s="30">
        <f t="shared" si="11"/>
        <v>0</v>
      </c>
      <c r="Z37" s="31">
        <v>0</v>
      </c>
      <c r="AA37" s="31" t="s">
        <v>49</v>
      </c>
      <c r="AB37" s="31">
        <v>1</v>
      </c>
      <c r="AC37" s="31" t="s">
        <v>126</v>
      </c>
      <c r="AD37" s="31">
        <v>4</v>
      </c>
      <c r="AE37" s="31" t="s">
        <v>49</v>
      </c>
      <c r="AF37" s="170">
        <v>60</v>
      </c>
      <c r="AG37" s="31" t="s">
        <v>126</v>
      </c>
      <c r="AH37" s="31">
        <v>26</v>
      </c>
      <c r="AI37" s="31" t="s">
        <v>49</v>
      </c>
      <c r="AJ37" s="31">
        <v>29</v>
      </c>
      <c r="AK37" s="31" t="s">
        <v>49</v>
      </c>
      <c r="AL37" s="42">
        <f t="shared" si="9"/>
        <v>120</v>
      </c>
      <c r="AM37" s="42">
        <v>60</v>
      </c>
      <c r="AN37" s="42">
        <f t="shared" si="13"/>
        <v>35</v>
      </c>
      <c r="AO37" s="36" t="str">
        <f t="shared" si="14"/>
        <v>Cairns</v>
      </c>
      <c r="AP37" s="63">
        <f t="shared" si="15"/>
        <v>0</v>
      </c>
      <c r="AQ37" s="182">
        <f t="shared" si="6"/>
        <v>194</v>
      </c>
      <c r="AR37" s="57">
        <f aca="true" t="shared" si="16" ref="AR37:AR58">RANK(AQ37,$AQ$5:$AQ$58,1)</f>
        <v>31</v>
      </c>
      <c r="AS37" s="67" t="s">
        <v>26</v>
      </c>
      <c r="AT37" s="18" t="e">
        <f>'Class info'!#REF!</f>
        <v>#REF!</v>
      </c>
      <c r="AU37" s="65" t="e">
        <f>'Class info'!#REF!</f>
        <v>#REF!</v>
      </c>
    </row>
    <row r="38" spans="1:47" s="3" customFormat="1" ht="15.75">
      <c r="A38" s="30">
        <v>36</v>
      </c>
      <c r="B38" s="30" t="str">
        <f>Entry!B32</f>
        <v>Pyck</v>
      </c>
      <c r="C38" s="30">
        <f>Entry!C32</f>
        <v>0</v>
      </c>
      <c r="D38" s="30" t="e">
        <f>'Class info'!#REF!</f>
        <v>#REF!</v>
      </c>
      <c r="E38" s="30" t="e">
        <f>'Class info'!#REF!</f>
        <v>#REF!</v>
      </c>
      <c r="F38" s="31">
        <v>6</v>
      </c>
      <c r="G38" s="31" t="s">
        <v>49</v>
      </c>
      <c r="H38" s="31">
        <v>4</v>
      </c>
      <c r="I38" s="31" t="s">
        <v>126</v>
      </c>
      <c r="J38" s="31">
        <v>9</v>
      </c>
      <c r="K38" s="31" t="s">
        <v>126</v>
      </c>
      <c r="L38" s="170">
        <v>33</v>
      </c>
      <c r="M38" s="31" t="s">
        <v>126</v>
      </c>
      <c r="N38" s="31">
        <v>2</v>
      </c>
      <c r="O38" s="31" t="s">
        <v>49</v>
      </c>
      <c r="P38" s="31">
        <v>10</v>
      </c>
      <c r="Q38" s="31" t="s">
        <v>49</v>
      </c>
      <c r="R38" s="31">
        <v>5</v>
      </c>
      <c r="S38" s="31" t="s">
        <v>49</v>
      </c>
      <c r="T38" s="31">
        <v>7</v>
      </c>
      <c r="U38" s="31" t="s">
        <v>126</v>
      </c>
      <c r="V38" s="176">
        <f t="shared" si="7"/>
        <v>76</v>
      </c>
      <c r="W38" s="30">
        <f t="shared" si="12"/>
        <v>36</v>
      </c>
      <c r="X38" s="30" t="str">
        <f t="shared" si="10"/>
        <v>Pyck</v>
      </c>
      <c r="Y38" s="30">
        <f t="shared" si="11"/>
        <v>0</v>
      </c>
      <c r="Z38" s="31">
        <v>1</v>
      </c>
      <c r="AA38" s="31" t="s">
        <v>49</v>
      </c>
      <c r="AB38" s="31">
        <v>0</v>
      </c>
      <c r="AC38" s="167" t="s">
        <v>128</v>
      </c>
      <c r="AD38" s="31">
        <v>3</v>
      </c>
      <c r="AE38" s="31" t="s">
        <v>49</v>
      </c>
      <c r="AF38" s="31">
        <v>5</v>
      </c>
      <c r="AG38" s="31" t="s">
        <v>49</v>
      </c>
      <c r="AH38" s="31">
        <v>6</v>
      </c>
      <c r="AI38" s="31" t="s">
        <v>49</v>
      </c>
      <c r="AJ38" s="31">
        <v>4</v>
      </c>
      <c r="AK38" s="31" t="s">
        <v>49</v>
      </c>
      <c r="AL38" s="42">
        <f t="shared" si="9"/>
        <v>19</v>
      </c>
      <c r="AM38" s="42">
        <v>33</v>
      </c>
      <c r="AN38" s="42">
        <f t="shared" si="13"/>
        <v>36</v>
      </c>
      <c r="AO38" s="36" t="str">
        <f t="shared" si="14"/>
        <v>Pyck</v>
      </c>
      <c r="AP38" s="63">
        <f t="shared" si="15"/>
        <v>0</v>
      </c>
      <c r="AQ38" s="182">
        <f t="shared" si="6"/>
        <v>62</v>
      </c>
      <c r="AR38" s="57">
        <f t="shared" si="16"/>
        <v>10</v>
      </c>
      <c r="AS38" s="67" t="s">
        <v>26</v>
      </c>
      <c r="AT38" s="18" t="e">
        <f>'Class info'!#REF!</f>
        <v>#REF!</v>
      </c>
      <c r="AU38" s="65" t="e">
        <f>'Class info'!#REF!</f>
        <v>#REF!</v>
      </c>
    </row>
    <row r="39" spans="1:47" s="3" customFormat="1" ht="15.75">
      <c r="A39" s="30">
        <v>37</v>
      </c>
      <c r="B39" s="30" t="str">
        <f>Entry!B33</f>
        <v>Sorenson</v>
      </c>
      <c r="C39" s="30">
        <f>Entry!C33</f>
        <v>0</v>
      </c>
      <c r="D39" s="30" t="e">
        <f>'Class info'!#REF!</f>
        <v>#REF!</v>
      </c>
      <c r="E39" s="30" t="e">
        <f>'Class info'!#REF!</f>
        <v>#REF!</v>
      </c>
      <c r="F39" s="170">
        <v>60</v>
      </c>
      <c r="G39" s="31" t="s">
        <v>49</v>
      </c>
      <c r="H39" s="31">
        <v>45</v>
      </c>
      <c r="I39" s="31" t="s">
        <v>49</v>
      </c>
      <c r="J39" s="31">
        <v>9</v>
      </c>
      <c r="K39" s="31" t="s">
        <v>126</v>
      </c>
      <c r="L39" s="31">
        <v>2</v>
      </c>
      <c r="M39" s="31" t="s">
        <v>126</v>
      </c>
      <c r="N39" s="31">
        <v>0</v>
      </c>
      <c r="O39" s="31" t="s">
        <v>49</v>
      </c>
      <c r="P39" s="31">
        <v>4</v>
      </c>
      <c r="Q39" s="31" t="s">
        <v>126</v>
      </c>
      <c r="R39" s="31">
        <v>8</v>
      </c>
      <c r="S39" s="31" t="s">
        <v>126</v>
      </c>
      <c r="T39" s="31">
        <v>52</v>
      </c>
      <c r="U39" s="31" t="s">
        <v>49</v>
      </c>
      <c r="V39" s="176">
        <f t="shared" si="7"/>
        <v>180</v>
      </c>
      <c r="W39" s="30">
        <f t="shared" si="12"/>
        <v>37</v>
      </c>
      <c r="X39" s="30" t="str">
        <f t="shared" si="10"/>
        <v>Sorenson</v>
      </c>
      <c r="Y39" s="30">
        <f t="shared" si="11"/>
        <v>0</v>
      </c>
      <c r="Z39" s="31">
        <v>3</v>
      </c>
      <c r="AA39" s="31" t="s">
        <v>49</v>
      </c>
      <c r="AB39" s="31">
        <v>2</v>
      </c>
      <c r="AC39" s="31" t="s">
        <v>49</v>
      </c>
      <c r="AD39" s="31">
        <v>1</v>
      </c>
      <c r="AE39" s="31" t="s">
        <v>126</v>
      </c>
      <c r="AF39" s="31">
        <v>2</v>
      </c>
      <c r="AG39" s="31" t="s">
        <v>126</v>
      </c>
      <c r="AH39" s="31">
        <v>5</v>
      </c>
      <c r="AI39" s="31" t="s">
        <v>49</v>
      </c>
      <c r="AJ39" s="31">
        <v>45</v>
      </c>
      <c r="AK39" s="31" t="s">
        <v>49</v>
      </c>
      <c r="AL39" s="42">
        <f t="shared" si="9"/>
        <v>58</v>
      </c>
      <c r="AM39" s="42">
        <v>60</v>
      </c>
      <c r="AN39" s="42">
        <f t="shared" si="13"/>
        <v>37</v>
      </c>
      <c r="AO39" s="36" t="str">
        <f t="shared" si="14"/>
        <v>Sorenson</v>
      </c>
      <c r="AP39" s="63">
        <f t="shared" si="15"/>
        <v>0</v>
      </c>
      <c r="AQ39" s="182">
        <f t="shared" si="6"/>
        <v>178</v>
      </c>
      <c r="AR39" s="57">
        <f t="shared" si="16"/>
        <v>25</v>
      </c>
      <c r="AS39" s="67" t="s">
        <v>26</v>
      </c>
      <c r="AT39" s="18" t="e">
        <f>'Class info'!#REF!</f>
        <v>#REF!</v>
      </c>
      <c r="AU39" s="65" t="e">
        <f>'Class info'!#REF!</f>
        <v>#REF!</v>
      </c>
    </row>
    <row r="40" spans="1:47" s="3" customFormat="1" ht="15.75">
      <c r="A40" s="30">
        <v>38</v>
      </c>
      <c r="B40" s="30" t="str">
        <f>Entry!B34</f>
        <v>Toney</v>
      </c>
      <c r="C40" s="30">
        <f>Entry!C34</f>
        <v>0</v>
      </c>
      <c r="D40" s="30" t="e">
        <f>'Class info'!#REF!</f>
        <v>#REF!</v>
      </c>
      <c r="E40" s="30" t="e">
        <f>'Class info'!#REF!</f>
        <v>#REF!</v>
      </c>
      <c r="F40" s="31">
        <v>0</v>
      </c>
      <c r="G40" s="31" t="s">
        <v>49</v>
      </c>
      <c r="H40" s="31">
        <v>1</v>
      </c>
      <c r="I40" s="31" t="s">
        <v>126</v>
      </c>
      <c r="J40" s="31">
        <v>3</v>
      </c>
      <c r="K40" s="31" t="s">
        <v>126</v>
      </c>
      <c r="L40" s="31">
        <v>2</v>
      </c>
      <c r="M40" s="31" t="s">
        <v>126</v>
      </c>
      <c r="N40" s="31">
        <v>2</v>
      </c>
      <c r="O40" s="31" t="s">
        <v>126</v>
      </c>
      <c r="P40" s="170">
        <v>29</v>
      </c>
      <c r="Q40" s="31" t="s">
        <v>126</v>
      </c>
      <c r="R40" s="31">
        <v>4</v>
      </c>
      <c r="S40" s="31" t="s">
        <v>126</v>
      </c>
      <c r="T40" s="31">
        <v>16</v>
      </c>
      <c r="U40" s="31" t="s">
        <v>49</v>
      </c>
      <c r="V40" s="176">
        <f t="shared" si="7"/>
        <v>57</v>
      </c>
      <c r="W40" s="30">
        <f t="shared" si="12"/>
        <v>38</v>
      </c>
      <c r="X40" s="30" t="str">
        <f t="shared" si="10"/>
        <v>Toney</v>
      </c>
      <c r="Y40" s="30">
        <f t="shared" si="11"/>
        <v>0</v>
      </c>
      <c r="Z40" s="31">
        <v>2</v>
      </c>
      <c r="AA40" s="31" t="s">
        <v>126</v>
      </c>
      <c r="AB40" s="31">
        <v>3</v>
      </c>
      <c r="AC40" s="31" t="s">
        <v>126</v>
      </c>
      <c r="AD40" s="31">
        <v>4</v>
      </c>
      <c r="AE40" s="31" t="s">
        <v>126</v>
      </c>
      <c r="AF40" s="31">
        <v>9</v>
      </c>
      <c r="AG40" s="31" t="s">
        <v>126</v>
      </c>
      <c r="AH40" s="31">
        <v>9</v>
      </c>
      <c r="AI40" s="31" t="s">
        <v>126</v>
      </c>
      <c r="AJ40" s="31">
        <v>7</v>
      </c>
      <c r="AK40" s="31" t="s">
        <v>126</v>
      </c>
      <c r="AL40" s="42">
        <f t="shared" si="9"/>
        <v>34</v>
      </c>
      <c r="AM40" s="42">
        <v>29</v>
      </c>
      <c r="AN40" s="42">
        <f t="shared" si="13"/>
        <v>38</v>
      </c>
      <c r="AO40" s="36" t="str">
        <f t="shared" si="14"/>
        <v>Toney</v>
      </c>
      <c r="AP40" s="63">
        <f t="shared" si="15"/>
        <v>0</v>
      </c>
      <c r="AQ40" s="182">
        <f t="shared" si="6"/>
        <v>62</v>
      </c>
      <c r="AR40" s="57">
        <f t="shared" si="16"/>
        <v>10</v>
      </c>
      <c r="AS40" s="67" t="s">
        <v>26</v>
      </c>
      <c r="AT40" s="18" t="e">
        <f>'Class info'!#REF!</f>
        <v>#REF!</v>
      </c>
      <c r="AU40" s="65" t="e">
        <f>'Class info'!#REF!</f>
        <v>#REF!</v>
      </c>
    </row>
    <row r="41" spans="1:47" s="3" customFormat="1" ht="15.75">
      <c r="A41" s="30">
        <v>40</v>
      </c>
      <c r="B41" s="30" t="str">
        <f>Entry!B35</f>
        <v>Guthrie</v>
      </c>
      <c r="C41" s="30">
        <f>Entry!C35</f>
        <v>0</v>
      </c>
      <c r="D41" s="30" t="e">
        <f>'Class info'!#REF!</f>
        <v>#REF!</v>
      </c>
      <c r="E41" s="30" t="e">
        <f>'Class info'!#REF!</f>
        <v>#REF!</v>
      </c>
      <c r="F41" s="31">
        <v>7</v>
      </c>
      <c r="G41" s="31" t="s">
        <v>49</v>
      </c>
      <c r="H41" s="31">
        <v>1</v>
      </c>
      <c r="I41" s="31" t="s">
        <v>49</v>
      </c>
      <c r="J41" s="31">
        <v>12</v>
      </c>
      <c r="K41" s="31" t="s">
        <v>126</v>
      </c>
      <c r="L41" s="31">
        <v>21</v>
      </c>
      <c r="M41" s="31" t="s">
        <v>126</v>
      </c>
      <c r="N41" s="31">
        <v>24</v>
      </c>
      <c r="O41" s="31" t="s">
        <v>126</v>
      </c>
      <c r="P41" s="31">
        <v>4</v>
      </c>
      <c r="Q41" s="31" t="s">
        <v>126</v>
      </c>
      <c r="R41" s="31">
        <v>0</v>
      </c>
      <c r="S41" s="31" t="s">
        <v>49</v>
      </c>
      <c r="T41" s="31">
        <v>44</v>
      </c>
      <c r="U41" s="31" t="s">
        <v>49</v>
      </c>
      <c r="V41" s="176">
        <f t="shared" si="7"/>
        <v>113</v>
      </c>
      <c r="W41" s="30">
        <f t="shared" si="12"/>
        <v>40</v>
      </c>
      <c r="X41" s="30" t="str">
        <f t="shared" si="10"/>
        <v>Guthrie</v>
      </c>
      <c r="Y41" s="30">
        <f t="shared" si="11"/>
        <v>0</v>
      </c>
      <c r="Z41" s="170">
        <v>60</v>
      </c>
      <c r="AA41" s="31" t="s">
        <v>126</v>
      </c>
      <c r="AB41" s="31">
        <v>60</v>
      </c>
      <c r="AC41" s="31" t="s">
        <v>126</v>
      </c>
      <c r="AD41" s="31">
        <v>60</v>
      </c>
      <c r="AE41" s="31" t="s">
        <v>126</v>
      </c>
      <c r="AF41" s="31">
        <v>60</v>
      </c>
      <c r="AG41" s="31" t="s">
        <v>126</v>
      </c>
      <c r="AH41" s="31">
        <v>60</v>
      </c>
      <c r="AI41" s="31" t="s">
        <v>126</v>
      </c>
      <c r="AJ41" s="31">
        <v>60</v>
      </c>
      <c r="AK41" s="31" t="s">
        <v>126</v>
      </c>
      <c r="AL41" s="42">
        <v>200</v>
      </c>
      <c r="AM41" s="42">
        <v>60</v>
      </c>
      <c r="AN41" s="42">
        <f t="shared" si="13"/>
        <v>40</v>
      </c>
      <c r="AO41" s="36" t="str">
        <f t="shared" si="14"/>
        <v>Guthrie</v>
      </c>
      <c r="AP41" s="63">
        <f t="shared" si="15"/>
        <v>0</v>
      </c>
      <c r="AQ41" s="182">
        <f t="shared" si="6"/>
        <v>253</v>
      </c>
      <c r="AR41" s="57">
        <f t="shared" si="16"/>
        <v>38</v>
      </c>
      <c r="AS41" s="67" t="s">
        <v>26</v>
      </c>
      <c r="AT41" s="18" t="e">
        <f>'Class info'!#REF!</f>
        <v>#REF!</v>
      </c>
      <c r="AU41" s="65" t="e">
        <f>'Class info'!#REF!</f>
        <v>#REF!</v>
      </c>
    </row>
    <row r="42" spans="1:47" s="3" customFormat="1" ht="15.75">
      <c r="A42" s="30">
        <v>41</v>
      </c>
      <c r="B42" s="30" t="str">
        <f>Entry!B36</f>
        <v>Van Wyck</v>
      </c>
      <c r="C42" s="30">
        <f>Entry!C36</f>
        <v>0</v>
      </c>
      <c r="D42" s="30" t="e">
        <f>'Class info'!#REF!</f>
        <v>#REF!</v>
      </c>
      <c r="E42" s="30" t="e">
        <f>'Class info'!#REF!</f>
        <v>#REF!</v>
      </c>
      <c r="F42" s="31">
        <v>4</v>
      </c>
      <c r="G42" s="31" t="s">
        <v>126</v>
      </c>
      <c r="H42" s="31">
        <v>8</v>
      </c>
      <c r="I42" s="31" t="s">
        <v>49</v>
      </c>
      <c r="J42" s="31">
        <v>12</v>
      </c>
      <c r="K42" s="31" t="s">
        <v>126</v>
      </c>
      <c r="L42" s="170">
        <v>16</v>
      </c>
      <c r="M42" s="31" t="s">
        <v>126</v>
      </c>
      <c r="N42" s="31">
        <v>3</v>
      </c>
      <c r="O42" s="31" t="s">
        <v>49</v>
      </c>
      <c r="P42" s="31">
        <v>3</v>
      </c>
      <c r="Q42" s="31" t="s">
        <v>49</v>
      </c>
      <c r="R42" s="31">
        <v>13</v>
      </c>
      <c r="S42" s="31" t="s">
        <v>49</v>
      </c>
      <c r="T42" s="31">
        <v>5</v>
      </c>
      <c r="U42" s="31" t="s">
        <v>126</v>
      </c>
      <c r="V42" s="176">
        <f t="shared" si="7"/>
        <v>64</v>
      </c>
      <c r="W42" s="30">
        <f t="shared" si="12"/>
        <v>41</v>
      </c>
      <c r="X42" s="30" t="str">
        <f t="shared" si="10"/>
        <v>Van Wyck</v>
      </c>
      <c r="Y42" s="30">
        <f t="shared" si="11"/>
        <v>0</v>
      </c>
      <c r="Z42" s="31">
        <v>12</v>
      </c>
      <c r="AA42" s="31" t="s">
        <v>49</v>
      </c>
      <c r="AB42" s="31">
        <v>11</v>
      </c>
      <c r="AC42" s="31" t="s">
        <v>49</v>
      </c>
      <c r="AD42" s="31">
        <v>2</v>
      </c>
      <c r="AE42" s="31" t="s">
        <v>49</v>
      </c>
      <c r="AF42" s="31">
        <v>5</v>
      </c>
      <c r="AG42" s="31" t="s">
        <v>49</v>
      </c>
      <c r="AH42" s="31">
        <v>11</v>
      </c>
      <c r="AI42" s="31" t="s">
        <v>49</v>
      </c>
      <c r="AJ42" s="31">
        <v>6</v>
      </c>
      <c r="AK42" s="31" t="s">
        <v>49</v>
      </c>
      <c r="AL42" s="42">
        <f t="shared" si="9"/>
        <v>47</v>
      </c>
      <c r="AM42" s="42">
        <v>16</v>
      </c>
      <c r="AN42" s="42">
        <f t="shared" si="13"/>
        <v>41</v>
      </c>
      <c r="AO42" s="36" t="str">
        <f t="shared" si="14"/>
        <v>Van Wyck</v>
      </c>
      <c r="AP42" s="63">
        <f t="shared" si="15"/>
        <v>0</v>
      </c>
      <c r="AQ42" s="182">
        <f t="shared" si="6"/>
        <v>95</v>
      </c>
      <c r="AR42" s="57">
        <f t="shared" si="16"/>
        <v>13</v>
      </c>
      <c r="AS42" s="67" t="s">
        <v>26</v>
      </c>
      <c r="AT42" s="18" t="e">
        <f>'Class info'!#REF!</f>
        <v>#REF!</v>
      </c>
      <c r="AU42" s="65" t="e">
        <f>'Class info'!#REF!</f>
        <v>#REF!</v>
      </c>
    </row>
    <row r="43" spans="1:47" s="3" customFormat="1" ht="15.75">
      <c r="A43" s="30">
        <v>42</v>
      </c>
      <c r="B43" s="30" t="str">
        <f>Entry!B37</f>
        <v>Beckers</v>
      </c>
      <c r="C43" s="30">
        <f>Entry!C37</f>
        <v>0</v>
      </c>
      <c r="D43" s="30" t="e">
        <f>'Class info'!#REF!</f>
        <v>#REF!</v>
      </c>
      <c r="E43" s="30" t="e">
        <f>'Class info'!#REF!</f>
        <v>#REF!</v>
      </c>
      <c r="F43" s="31">
        <v>21</v>
      </c>
      <c r="G43" s="31" t="s">
        <v>126</v>
      </c>
      <c r="H43" s="31">
        <v>24</v>
      </c>
      <c r="I43" s="31" t="s">
        <v>126</v>
      </c>
      <c r="J43" s="31">
        <v>30</v>
      </c>
      <c r="K43" s="31" t="s">
        <v>126</v>
      </c>
      <c r="L43" s="31">
        <v>54</v>
      </c>
      <c r="M43" s="31" t="s">
        <v>126</v>
      </c>
      <c r="N43" s="31">
        <v>9</v>
      </c>
      <c r="O43" s="31" t="s">
        <v>126</v>
      </c>
      <c r="P43" s="31">
        <v>24</v>
      </c>
      <c r="Q43" s="31" t="s">
        <v>126</v>
      </c>
      <c r="R43" s="31">
        <v>42</v>
      </c>
      <c r="S43" s="31" t="s">
        <v>126</v>
      </c>
      <c r="T43" s="170">
        <v>60</v>
      </c>
      <c r="U43" s="31" t="s">
        <v>126</v>
      </c>
      <c r="V43" s="176">
        <v>200</v>
      </c>
      <c r="W43" s="30">
        <f t="shared" si="12"/>
        <v>42</v>
      </c>
      <c r="X43" s="30" t="str">
        <f t="shared" si="10"/>
        <v>Beckers</v>
      </c>
      <c r="Y43" s="30">
        <f t="shared" si="11"/>
        <v>0</v>
      </c>
      <c r="Z43" s="31">
        <v>60</v>
      </c>
      <c r="AA43" s="31" t="s">
        <v>126</v>
      </c>
      <c r="AB43" s="31">
        <v>60</v>
      </c>
      <c r="AC43" s="31" t="s">
        <v>126</v>
      </c>
      <c r="AD43" s="31">
        <v>60</v>
      </c>
      <c r="AE43" s="31" t="s">
        <v>126</v>
      </c>
      <c r="AF43" s="31">
        <v>60</v>
      </c>
      <c r="AG43" s="31" t="s">
        <v>126</v>
      </c>
      <c r="AH43" s="31">
        <v>60</v>
      </c>
      <c r="AI43" s="31" t="s">
        <v>126</v>
      </c>
      <c r="AJ43" s="31">
        <v>60</v>
      </c>
      <c r="AK43" s="31" t="s">
        <v>126</v>
      </c>
      <c r="AL43" s="42">
        <v>200</v>
      </c>
      <c r="AM43" s="42">
        <v>60</v>
      </c>
      <c r="AN43" s="42">
        <f t="shared" si="13"/>
        <v>42</v>
      </c>
      <c r="AO43" s="36" t="str">
        <f t="shared" si="14"/>
        <v>Beckers</v>
      </c>
      <c r="AP43" s="63">
        <f t="shared" si="15"/>
        <v>0</v>
      </c>
      <c r="AQ43" s="182">
        <f t="shared" si="6"/>
        <v>340</v>
      </c>
      <c r="AR43" s="57">
        <f t="shared" si="16"/>
        <v>44</v>
      </c>
      <c r="AS43" s="67" t="s">
        <v>26</v>
      </c>
      <c r="AT43" s="18" t="e">
        <f>'Class info'!#REF!</f>
        <v>#REF!</v>
      </c>
      <c r="AU43" s="65" t="e">
        <f>'Class info'!#REF!</f>
        <v>#REF!</v>
      </c>
    </row>
    <row r="44" spans="1:47" s="3" customFormat="1" ht="15.75">
      <c r="A44" s="30">
        <v>43</v>
      </c>
      <c r="B44" s="30" t="str">
        <f>Entry!B38</f>
        <v>Beckers</v>
      </c>
      <c r="C44" s="30">
        <f>Entry!C38</f>
        <v>0</v>
      </c>
      <c r="D44" s="30" t="e">
        <f>'Class info'!#REF!</f>
        <v>#REF!</v>
      </c>
      <c r="E44" s="30" t="e">
        <f>'Class info'!#REF!</f>
        <v>#REF!</v>
      </c>
      <c r="F44" s="31">
        <v>22</v>
      </c>
      <c r="G44" s="31" t="s">
        <v>126</v>
      </c>
      <c r="H44" s="31">
        <v>49</v>
      </c>
      <c r="I44" s="31" t="s">
        <v>126</v>
      </c>
      <c r="J44" s="31">
        <v>29</v>
      </c>
      <c r="K44" s="31" t="s">
        <v>126</v>
      </c>
      <c r="L44" s="31">
        <v>27</v>
      </c>
      <c r="M44" s="31" t="s">
        <v>126</v>
      </c>
      <c r="N44" s="31">
        <v>35</v>
      </c>
      <c r="O44" s="31" t="s">
        <v>49</v>
      </c>
      <c r="P44" s="31">
        <v>2</v>
      </c>
      <c r="Q44" s="31" t="s">
        <v>126</v>
      </c>
      <c r="R44" s="31">
        <v>1</v>
      </c>
      <c r="S44" s="31" t="s">
        <v>49</v>
      </c>
      <c r="T44" s="31">
        <v>12</v>
      </c>
      <c r="U44" s="31" t="s">
        <v>126</v>
      </c>
      <c r="V44" s="176">
        <f t="shared" si="7"/>
        <v>177</v>
      </c>
      <c r="W44" s="30">
        <f t="shared" si="12"/>
        <v>43</v>
      </c>
      <c r="X44" s="30" t="str">
        <f t="shared" si="10"/>
        <v>Beckers</v>
      </c>
      <c r="Y44" s="30">
        <f t="shared" si="11"/>
        <v>0</v>
      </c>
      <c r="Z44" s="170">
        <v>60</v>
      </c>
      <c r="AA44" s="31" t="s">
        <v>126</v>
      </c>
      <c r="AB44" s="31">
        <v>60</v>
      </c>
      <c r="AC44" s="31" t="s">
        <v>126</v>
      </c>
      <c r="AD44" s="31">
        <v>60</v>
      </c>
      <c r="AE44" s="31" t="s">
        <v>126</v>
      </c>
      <c r="AF44" s="31">
        <v>60</v>
      </c>
      <c r="AG44" s="31" t="s">
        <v>126</v>
      </c>
      <c r="AH44" s="31">
        <v>60</v>
      </c>
      <c r="AI44" s="31" t="s">
        <v>126</v>
      </c>
      <c r="AJ44" s="31">
        <v>60</v>
      </c>
      <c r="AK44" s="31" t="s">
        <v>126</v>
      </c>
      <c r="AL44" s="42">
        <v>200</v>
      </c>
      <c r="AM44" s="42">
        <v>60</v>
      </c>
      <c r="AN44" s="42">
        <f t="shared" si="13"/>
        <v>43</v>
      </c>
      <c r="AO44" s="36" t="str">
        <f t="shared" si="14"/>
        <v>Beckers</v>
      </c>
      <c r="AP44" s="63">
        <f t="shared" si="15"/>
        <v>0</v>
      </c>
      <c r="AQ44" s="182">
        <f t="shared" si="6"/>
        <v>317</v>
      </c>
      <c r="AR44" s="57">
        <f t="shared" si="16"/>
        <v>43</v>
      </c>
      <c r="AS44" s="67" t="s">
        <v>26</v>
      </c>
      <c r="AT44" s="18" t="e">
        <f>'Class info'!#REF!</f>
        <v>#REF!</v>
      </c>
      <c r="AU44" s="65" t="e">
        <f>'Class info'!#REF!</f>
        <v>#REF!</v>
      </c>
    </row>
    <row r="45" spans="1:47" s="3" customFormat="1" ht="15.75">
      <c r="A45" s="30">
        <v>44</v>
      </c>
      <c r="B45" s="30" t="str">
        <f>Entry!B39</f>
        <v>Nash</v>
      </c>
      <c r="C45" s="30">
        <f>Entry!C39</f>
        <v>0</v>
      </c>
      <c r="D45" s="30" t="e">
        <f>'Class info'!#REF!</f>
        <v>#REF!</v>
      </c>
      <c r="E45" s="30" t="e">
        <f>'Class info'!#REF!</f>
        <v>#REF!</v>
      </c>
      <c r="F45" s="31">
        <v>8</v>
      </c>
      <c r="G45" s="31" t="s">
        <v>49</v>
      </c>
      <c r="H45" s="31">
        <v>15</v>
      </c>
      <c r="I45" s="31" t="s">
        <v>126</v>
      </c>
      <c r="J45" s="170">
        <v>60</v>
      </c>
      <c r="K45" s="31" t="s">
        <v>126</v>
      </c>
      <c r="L45" s="31">
        <v>60</v>
      </c>
      <c r="M45" s="31" t="s">
        <v>126</v>
      </c>
      <c r="N45" s="31">
        <v>60</v>
      </c>
      <c r="O45" s="31" t="s">
        <v>126</v>
      </c>
      <c r="P45" s="31">
        <v>60</v>
      </c>
      <c r="Q45" s="31" t="s">
        <v>126</v>
      </c>
      <c r="R45" s="31">
        <v>60</v>
      </c>
      <c r="S45" s="31" t="s">
        <v>126</v>
      </c>
      <c r="T45" s="31">
        <v>60</v>
      </c>
      <c r="U45" s="31" t="s">
        <v>126</v>
      </c>
      <c r="V45" s="176">
        <v>200</v>
      </c>
      <c r="W45" s="30">
        <f t="shared" si="12"/>
        <v>44</v>
      </c>
      <c r="X45" s="30" t="str">
        <f t="shared" si="10"/>
        <v>Nash</v>
      </c>
      <c r="Y45" s="30">
        <f t="shared" si="11"/>
        <v>0</v>
      </c>
      <c r="Z45" s="31">
        <v>14</v>
      </c>
      <c r="AA45" s="31" t="s">
        <v>49</v>
      </c>
      <c r="AB45" s="31">
        <v>12</v>
      </c>
      <c r="AC45" s="31" t="s">
        <v>49</v>
      </c>
      <c r="AD45" s="31">
        <v>17</v>
      </c>
      <c r="AE45" s="31" t="s">
        <v>126</v>
      </c>
      <c r="AF45" s="31">
        <v>24</v>
      </c>
      <c r="AG45" s="31" t="s">
        <v>126</v>
      </c>
      <c r="AH45" s="31">
        <v>18</v>
      </c>
      <c r="AI45" s="31" t="s">
        <v>126</v>
      </c>
      <c r="AJ45" s="31">
        <v>8</v>
      </c>
      <c r="AK45" s="31" t="s">
        <v>49</v>
      </c>
      <c r="AL45" s="42">
        <f t="shared" si="9"/>
        <v>93</v>
      </c>
      <c r="AM45" s="42">
        <v>60</v>
      </c>
      <c r="AN45" s="42">
        <f t="shared" si="13"/>
        <v>44</v>
      </c>
      <c r="AO45" s="36" t="str">
        <f t="shared" si="14"/>
        <v>Nash</v>
      </c>
      <c r="AP45" s="63">
        <f t="shared" si="15"/>
        <v>0</v>
      </c>
      <c r="AQ45" s="182">
        <f t="shared" si="6"/>
        <v>233</v>
      </c>
      <c r="AR45" s="57">
        <f t="shared" si="16"/>
        <v>36</v>
      </c>
      <c r="AS45" s="67" t="s">
        <v>26</v>
      </c>
      <c r="AT45" s="18" t="e">
        <f>'Class info'!#REF!</f>
        <v>#REF!</v>
      </c>
      <c r="AU45" s="65" t="e">
        <f>'Class info'!#REF!</f>
        <v>#REF!</v>
      </c>
    </row>
    <row r="46" spans="1:47" s="3" customFormat="1" ht="15.75">
      <c r="A46" s="30">
        <v>45</v>
      </c>
      <c r="B46" s="30" t="str">
        <f>Entry!B40</f>
        <v>Nash</v>
      </c>
      <c r="C46" s="30">
        <f>Entry!C40</f>
        <v>0</v>
      </c>
      <c r="D46" s="30" t="e">
        <f>'Class info'!#REF!</f>
        <v>#REF!</v>
      </c>
      <c r="E46" s="30" t="e">
        <f>'Class info'!#REF!</f>
        <v>#REF!</v>
      </c>
      <c r="F46" s="31">
        <v>3</v>
      </c>
      <c r="G46" s="31" t="s">
        <v>126</v>
      </c>
      <c r="H46" s="31">
        <v>8</v>
      </c>
      <c r="I46" s="31" t="s">
        <v>126</v>
      </c>
      <c r="J46" s="31">
        <v>9</v>
      </c>
      <c r="K46" s="31" t="s">
        <v>126</v>
      </c>
      <c r="L46" s="31">
        <v>0</v>
      </c>
      <c r="M46" s="31" t="s">
        <v>126</v>
      </c>
      <c r="N46" s="31">
        <v>23</v>
      </c>
      <c r="O46" s="31" t="s">
        <v>49</v>
      </c>
      <c r="P46" s="31">
        <v>7</v>
      </c>
      <c r="Q46" s="31" t="s">
        <v>126</v>
      </c>
      <c r="R46" s="31">
        <v>12</v>
      </c>
      <c r="S46" s="31" t="s">
        <v>49</v>
      </c>
      <c r="T46" s="31">
        <v>18</v>
      </c>
      <c r="U46" s="31" t="s">
        <v>126</v>
      </c>
      <c r="V46" s="176">
        <f t="shared" si="7"/>
        <v>80</v>
      </c>
      <c r="W46" s="30">
        <f t="shared" si="12"/>
        <v>45</v>
      </c>
      <c r="X46" s="30" t="str">
        <f t="shared" si="10"/>
        <v>Nash</v>
      </c>
      <c r="Y46" s="30">
        <f t="shared" si="11"/>
        <v>0</v>
      </c>
      <c r="Z46" s="170">
        <v>27</v>
      </c>
      <c r="AA46" s="31" t="s">
        <v>49</v>
      </c>
      <c r="AB46" s="31">
        <v>25</v>
      </c>
      <c r="AC46" s="31" t="s">
        <v>49</v>
      </c>
      <c r="AD46" s="31">
        <v>5</v>
      </c>
      <c r="AE46" s="31" t="s">
        <v>49</v>
      </c>
      <c r="AF46" s="31">
        <v>19</v>
      </c>
      <c r="AG46" s="31" t="s">
        <v>126</v>
      </c>
      <c r="AH46" s="31">
        <v>9</v>
      </c>
      <c r="AI46" s="31" t="s">
        <v>126</v>
      </c>
      <c r="AJ46" s="31">
        <v>9</v>
      </c>
      <c r="AK46" s="31" t="s">
        <v>49</v>
      </c>
      <c r="AL46" s="42">
        <f t="shared" si="9"/>
        <v>94</v>
      </c>
      <c r="AM46" s="42">
        <v>27</v>
      </c>
      <c r="AN46" s="42">
        <f t="shared" si="13"/>
        <v>45</v>
      </c>
      <c r="AO46" s="36" t="str">
        <f t="shared" si="14"/>
        <v>Nash</v>
      </c>
      <c r="AP46" s="63">
        <f t="shared" si="15"/>
        <v>0</v>
      </c>
      <c r="AQ46" s="182">
        <f t="shared" si="6"/>
        <v>147</v>
      </c>
      <c r="AR46" s="57">
        <f t="shared" si="16"/>
        <v>21</v>
      </c>
      <c r="AS46" s="67" t="s">
        <v>26</v>
      </c>
      <c r="AT46" s="18" t="e">
        <f>'Class info'!#REF!</f>
        <v>#REF!</v>
      </c>
      <c r="AU46" s="65" t="e">
        <f>'Class info'!#REF!</f>
        <v>#REF!</v>
      </c>
    </row>
    <row r="47" spans="1:47" s="3" customFormat="1" ht="15.75">
      <c r="A47" s="30">
        <v>46</v>
      </c>
      <c r="B47" s="30" t="str">
        <f>Entry!B41</f>
        <v>Smoljan</v>
      </c>
      <c r="C47" s="30">
        <f>Entry!C41</f>
        <v>0</v>
      </c>
      <c r="D47" s="30" t="e">
        <f>'Class info'!#REF!</f>
        <v>#REF!</v>
      </c>
      <c r="E47" s="30" t="e">
        <f>'Class info'!#REF!</f>
        <v>#REF!</v>
      </c>
      <c r="F47" s="31">
        <v>10</v>
      </c>
      <c r="G47" s="31" t="s">
        <v>49</v>
      </c>
      <c r="H47" s="31">
        <v>5</v>
      </c>
      <c r="I47" s="31" t="s">
        <v>126</v>
      </c>
      <c r="J47" s="31">
        <v>10</v>
      </c>
      <c r="K47" s="31" t="s">
        <v>126</v>
      </c>
      <c r="L47" s="31">
        <v>8</v>
      </c>
      <c r="M47" s="31" t="s">
        <v>126</v>
      </c>
      <c r="N47" s="31">
        <v>5</v>
      </c>
      <c r="O47" s="31" t="s">
        <v>49</v>
      </c>
      <c r="P47" s="31">
        <v>8</v>
      </c>
      <c r="Q47" s="31" t="s">
        <v>49</v>
      </c>
      <c r="R47" s="31">
        <v>2</v>
      </c>
      <c r="S47" s="31" t="s">
        <v>126</v>
      </c>
      <c r="T47" s="31">
        <v>12</v>
      </c>
      <c r="U47" s="31" t="s">
        <v>126</v>
      </c>
      <c r="V47" s="176">
        <f t="shared" si="7"/>
        <v>60</v>
      </c>
      <c r="W47" s="30">
        <f t="shared" si="12"/>
        <v>46</v>
      </c>
      <c r="X47" s="30" t="str">
        <f t="shared" si="10"/>
        <v>Smoljan</v>
      </c>
      <c r="Y47" s="30">
        <f t="shared" si="11"/>
        <v>0</v>
      </c>
      <c r="Z47" s="31">
        <v>1</v>
      </c>
      <c r="AA47" s="31" t="s">
        <v>49</v>
      </c>
      <c r="AB47" s="31">
        <v>0</v>
      </c>
      <c r="AC47" s="167" t="s">
        <v>128</v>
      </c>
      <c r="AD47" s="31">
        <v>4</v>
      </c>
      <c r="AE47" s="31" t="s">
        <v>49</v>
      </c>
      <c r="AF47" s="170">
        <v>60</v>
      </c>
      <c r="AG47" s="31" t="s">
        <v>126</v>
      </c>
      <c r="AH47" s="31">
        <v>60</v>
      </c>
      <c r="AI47" s="31" t="s">
        <v>126</v>
      </c>
      <c r="AJ47" s="31">
        <v>60</v>
      </c>
      <c r="AK47" s="31" t="s">
        <v>126</v>
      </c>
      <c r="AL47" s="42">
        <f t="shared" si="9"/>
        <v>185</v>
      </c>
      <c r="AM47" s="42">
        <v>60</v>
      </c>
      <c r="AN47" s="42">
        <f t="shared" si="13"/>
        <v>46</v>
      </c>
      <c r="AO47" s="36" t="str">
        <f t="shared" si="14"/>
        <v>Smoljan</v>
      </c>
      <c r="AP47" s="63">
        <f t="shared" si="15"/>
        <v>0</v>
      </c>
      <c r="AQ47" s="182">
        <f t="shared" si="6"/>
        <v>185</v>
      </c>
      <c r="AR47" s="57">
        <f t="shared" si="16"/>
        <v>28</v>
      </c>
      <c r="AS47" s="67" t="s">
        <v>26</v>
      </c>
      <c r="AT47" s="18" t="e">
        <f>'Class info'!#REF!</f>
        <v>#REF!</v>
      </c>
      <c r="AU47" s="65" t="e">
        <f>'Class info'!#REF!</f>
        <v>#REF!</v>
      </c>
    </row>
    <row r="48" spans="1:47" s="3" customFormat="1" ht="15.75">
      <c r="A48" s="30">
        <v>47</v>
      </c>
      <c r="B48" s="30" t="str">
        <f>Entry!B42</f>
        <v>Degarate</v>
      </c>
      <c r="C48" s="30">
        <f>Entry!C42</f>
        <v>0</v>
      </c>
      <c r="D48" s="30" t="e">
        <f>'Class info'!#REF!</f>
        <v>#REF!</v>
      </c>
      <c r="E48" s="30" t="e">
        <f>'Class info'!#REF!</f>
        <v>#REF!</v>
      </c>
      <c r="F48" s="31">
        <v>4</v>
      </c>
      <c r="G48" s="31" t="s">
        <v>126</v>
      </c>
      <c r="H48" s="31">
        <v>1</v>
      </c>
      <c r="I48" s="31" t="s">
        <v>49</v>
      </c>
      <c r="J48" s="31">
        <v>10</v>
      </c>
      <c r="K48" s="31" t="s">
        <v>126</v>
      </c>
      <c r="L48" s="31">
        <v>14</v>
      </c>
      <c r="M48" s="31" t="s">
        <v>126</v>
      </c>
      <c r="N48" s="31">
        <v>4</v>
      </c>
      <c r="O48" s="31" t="s">
        <v>49</v>
      </c>
      <c r="P48" s="170">
        <v>18</v>
      </c>
      <c r="Q48" s="31" t="s">
        <v>49</v>
      </c>
      <c r="R48" s="31">
        <v>12</v>
      </c>
      <c r="S48" s="31" t="s">
        <v>49</v>
      </c>
      <c r="T48" s="31">
        <v>0</v>
      </c>
      <c r="U48" s="167" t="s">
        <v>128</v>
      </c>
      <c r="V48" s="176">
        <f t="shared" si="7"/>
        <v>63</v>
      </c>
      <c r="W48" s="30">
        <f t="shared" si="12"/>
        <v>47</v>
      </c>
      <c r="X48" s="30" t="str">
        <f t="shared" si="10"/>
        <v>Degarate</v>
      </c>
      <c r="Y48" s="30">
        <f t="shared" si="11"/>
        <v>0</v>
      </c>
      <c r="Z48" s="31">
        <v>12</v>
      </c>
      <c r="AA48" s="31" t="s">
        <v>126</v>
      </c>
      <c r="AB48" s="31">
        <v>13</v>
      </c>
      <c r="AC48" s="31" t="s">
        <v>126</v>
      </c>
      <c r="AD48" s="31">
        <v>18</v>
      </c>
      <c r="AE48" s="31" t="s">
        <v>126</v>
      </c>
      <c r="AF48" s="31">
        <v>5</v>
      </c>
      <c r="AG48" s="31" t="s">
        <v>126</v>
      </c>
      <c r="AH48" s="31">
        <v>3</v>
      </c>
      <c r="AI48" s="31" t="s">
        <v>126</v>
      </c>
      <c r="AJ48" s="31">
        <v>1</v>
      </c>
      <c r="AK48" s="31" t="s">
        <v>49</v>
      </c>
      <c r="AL48" s="42">
        <f t="shared" si="9"/>
        <v>52</v>
      </c>
      <c r="AM48" s="42">
        <v>18</v>
      </c>
      <c r="AN48" s="42">
        <f t="shared" si="13"/>
        <v>47</v>
      </c>
      <c r="AO48" s="36" t="str">
        <f t="shared" si="14"/>
        <v>Degarate</v>
      </c>
      <c r="AP48" s="63">
        <f t="shared" si="15"/>
        <v>0</v>
      </c>
      <c r="AQ48" s="182">
        <f t="shared" si="6"/>
        <v>97</v>
      </c>
      <c r="AR48" s="57">
        <f t="shared" si="16"/>
        <v>14</v>
      </c>
      <c r="AS48" s="67" t="s">
        <v>26</v>
      </c>
      <c r="AT48" s="18" t="e">
        <f>'Class info'!#REF!</f>
        <v>#REF!</v>
      </c>
      <c r="AU48" s="65" t="e">
        <f>'Class info'!#REF!</f>
        <v>#REF!</v>
      </c>
    </row>
    <row r="49" spans="1:47" s="3" customFormat="1" ht="15.75">
      <c r="A49" s="30">
        <v>48</v>
      </c>
      <c r="B49" s="30" t="str">
        <f>Entry!B43</f>
        <v>Reese</v>
      </c>
      <c r="C49" s="30">
        <f>Entry!C43</f>
        <v>0</v>
      </c>
      <c r="D49" s="30" t="e">
        <f>'Class info'!#REF!</f>
        <v>#REF!</v>
      </c>
      <c r="E49" s="30" t="e">
        <f>'Class info'!#REF!</f>
        <v>#REF!</v>
      </c>
      <c r="F49" s="31">
        <v>33</v>
      </c>
      <c r="G49" s="31" t="s">
        <v>49</v>
      </c>
      <c r="H49" s="31">
        <v>30</v>
      </c>
      <c r="I49" s="31" t="s">
        <v>49</v>
      </c>
      <c r="J49" s="31">
        <v>21</v>
      </c>
      <c r="K49" s="31" t="s">
        <v>49</v>
      </c>
      <c r="L49" s="31">
        <v>15</v>
      </c>
      <c r="M49" s="31" t="s">
        <v>49</v>
      </c>
      <c r="N49" s="31">
        <v>31</v>
      </c>
      <c r="O49" s="31" t="s">
        <v>49</v>
      </c>
      <c r="P49" s="31">
        <v>39</v>
      </c>
      <c r="Q49" s="31" t="s">
        <v>49</v>
      </c>
      <c r="R49" s="170">
        <v>60</v>
      </c>
      <c r="S49" s="31" t="s">
        <v>126</v>
      </c>
      <c r="T49" s="31">
        <v>60</v>
      </c>
      <c r="U49" s="31" t="s">
        <v>49</v>
      </c>
      <c r="V49" s="176">
        <v>200</v>
      </c>
      <c r="W49" s="30">
        <f t="shared" si="12"/>
        <v>48</v>
      </c>
      <c r="X49" s="30" t="str">
        <f t="shared" si="10"/>
        <v>Reese</v>
      </c>
      <c r="Y49" s="30">
        <f t="shared" si="11"/>
        <v>0</v>
      </c>
      <c r="Z49" s="31">
        <v>60</v>
      </c>
      <c r="AA49" s="31" t="s">
        <v>126</v>
      </c>
      <c r="AB49" s="31">
        <v>5</v>
      </c>
      <c r="AC49" s="31" t="s">
        <v>49</v>
      </c>
      <c r="AD49" s="31">
        <v>60</v>
      </c>
      <c r="AE49" s="31" t="s">
        <v>126</v>
      </c>
      <c r="AF49" s="31">
        <v>60</v>
      </c>
      <c r="AG49" s="31" t="s">
        <v>126</v>
      </c>
      <c r="AH49" s="31">
        <v>60</v>
      </c>
      <c r="AI49" s="31" t="s">
        <v>126</v>
      </c>
      <c r="AJ49" s="31">
        <v>60</v>
      </c>
      <c r="AK49" s="31" t="s">
        <v>126</v>
      </c>
      <c r="AL49" s="42">
        <v>200</v>
      </c>
      <c r="AM49" s="42">
        <v>60</v>
      </c>
      <c r="AN49" s="42">
        <f t="shared" si="13"/>
        <v>48</v>
      </c>
      <c r="AO49" s="36" t="str">
        <f t="shared" si="14"/>
        <v>Reese</v>
      </c>
      <c r="AP49" s="63">
        <f t="shared" si="15"/>
        <v>0</v>
      </c>
      <c r="AQ49" s="182">
        <f t="shared" si="6"/>
        <v>340</v>
      </c>
      <c r="AR49" s="57">
        <f t="shared" si="16"/>
        <v>44</v>
      </c>
      <c r="AS49" s="67" t="s">
        <v>26</v>
      </c>
      <c r="AT49" s="18" t="e">
        <f>'Class info'!#REF!</f>
        <v>#REF!</v>
      </c>
      <c r="AU49" s="65" t="e">
        <f>'Class info'!#REF!</f>
        <v>#REF!</v>
      </c>
    </row>
    <row r="50" spans="1:47" s="3" customFormat="1" ht="15.75">
      <c r="A50" s="30">
        <v>49</v>
      </c>
      <c r="B50" s="30" t="str">
        <f>Entry!B44</f>
        <v>Esen</v>
      </c>
      <c r="C50" s="30">
        <f>Entry!C44</f>
        <v>0</v>
      </c>
      <c r="D50" s="30" t="e">
        <f>'Class info'!#REF!</f>
        <v>#REF!</v>
      </c>
      <c r="E50" s="30" t="e">
        <f>'Class info'!#REF!</f>
        <v>#REF!</v>
      </c>
      <c r="F50" s="31">
        <v>34</v>
      </c>
      <c r="G50" s="31" t="s">
        <v>49</v>
      </c>
      <c r="H50" s="31">
        <v>33</v>
      </c>
      <c r="I50" s="31" t="s">
        <v>49</v>
      </c>
      <c r="J50" s="31">
        <v>37</v>
      </c>
      <c r="K50" s="31" t="s">
        <v>49</v>
      </c>
      <c r="L50" s="31">
        <v>34</v>
      </c>
      <c r="M50" s="31" t="s">
        <v>49</v>
      </c>
      <c r="N50" s="170">
        <v>60</v>
      </c>
      <c r="O50" s="31" t="s">
        <v>126</v>
      </c>
      <c r="P50" s="31">
        <v>47</v>
      </c>
      <c r="Q50" s="31" t="s">
        <v>49</v>
      </c>
      <c r="R50" s="31">
        <v>60</v>
      </c>
      <c r="S50" s="31" t="s">
        <v>49</v>
      </c>
      <c r="T50" s="31">
        <v>60</v>
      </c>
      <c r="U50" s="31" t="s">
        <v>49</v>
      </c>
      <c r="V50" s="176">
        <v>200</v>
      </c>
      <c r="W50" s="30">
        <f t="shared" si="12"/>
        <v>49</v>
      </c>
      <c r="X50" s="30" t="str">
        <f t="shared" si="10"/>
        <v>Esen</v>
      </c>
      <c r="Y50" s="30">
        <f t="shared" si="11"/>
        <v>0</v>
      </c>
      <c r="Z50" s="31">
        <v>3</v>
      </c>
      <c r="AA50" s="31" t="s">
        <v>49</v>
      </c>
      <c r="AB50" s="31">
        <v>2</v>
      </c>
      <c r="AC50" s="31" t="s">
        <v>49</v>
      </c>
      <c r="AD50" s="31">
        <v>0</v>
      </c>
      <c r="AE50" s="31" t="s">
        <v>49</v>
      </c>
      <c r="AF50" s="31">
        <v>21</v>
      </c>
      <c r="AG50" s="31" t="s">
        <v>49</v>
      </c>
      <c r="AH50" s="31">
        <v>23</v>
      </c>
      <c r="AI50" s="31" t="s">
        <v>49</v>
      </c>
      <c r="AJ50" s="31">
        <v>25</v>
      </c>
      <c r="AK50" s="31" t="s">
        <v>49</v>
      </c>
      <c r="AL50" s="42">
        <f t="shared" si="9"/>
        <v>74</v>
      </c>
      <c r="AM50" s="42">
        <v>60</v>
      </c>
      <c r="AN50" s="42">
        <f t="shared" si="13"/>
        <v>49</v>
      </c>
      <c r="AO50" s="36" t="str">
        <f t="shared" si="14"/>
        <v>Esen</v>
      </c>
      <c r="AP50" s="63">
        <f t="shared" si="15"/>
        <v>0</v>
      </c>
      <c r="AQ50" s="182">
        <f t="shared" si="6"/>
        <v>214</v>
      </c>
      <c r="AR50" s="57">
        <f t="shared" si="16"/>
        <v>33</v>
      </c>
      <c r="AS50" s="67" t="s">
        <v>26</v>
      </c>
      <c r="AT50" s="18" t="e">
        <f>'Class info'!#REF!</f>
        <v>#REF!</v>
      </c>
      <c r="AU50" s="65" t="e">
        <f>'Class info'!#REF!</f>
        <v>#REF!</v>
      </c>
    </row>
    <row r="51" spans="1:47" s="3" customFormat="1" ht="15.75">
      <c r="A51" s="30">
        <v>50</v>
      </c>
      <c r="B51" s="30" t="str">
        <f>Entry!B45</f>
        <v>Anderson</v>
      </c>
      <c r="C51" s="30">
        <f>Entry!C45</f>
        <v>0</v>
      </c>
      <c r="D51" s="30" t="e">
        <f>'Class info'!#REF!</f>
        <v>#REF!</v>
      </c>
      <c r="E51" s="30" t="e">
        <f>'Class info'!#REF!</f>
        <v>#REF!</v>
      </c>
      <c r="F51" s="170">
        <v>60</v>
      </c>
      <c r="G51" s="31" t="s">
        <v>126</v>
      </c>
      <c r="H51" s="31">
        <v>60</v>
      </c>
      <c r="I51" s="31" t="s">
        <v>126</v>
      </c>
      <c r="J51" s="31">
        <v>60</v>
      </c>
      <c r="K51" s="31" t="s">
        <v>126</v>
      </c>
      <c r="L51" s="31">
        <v>60</v>
      </c>
      <c r="M51" s="31" t="s">
        <v>126</v>
      </c>
      <c r="N51" s="31">
        <v>60</v>
      </c>
      <c r="O51" s="31" t="s">
        <v>126</v>
      </c>
      <c r="P51" s="31">
        <v>60</v>
      </c>
      <c r="Q51" s="31" t="s">
        <v>126</v>
      </c>
      <c r="R51" s="31">
        <v>60</v>
      </c>
      <c r="S51" s="31" t="s">
        <v>126</v>
      </c>
      <c r="T51" s="31">
        <v>60</v>
      </c>
      <c r="U51" s="31" t="s">
        <v>126</v>
      </c>
      <c r="V51" s="176">
        <v>200</v>
      </c>
      <c r="W51" s="30">
        <f t="shared" si="12"/>
        <v>50</v>
      </c>
      <c r="X51" s="30" t="str">
        <f t="shared" si="10"/>
        <v>Anderson</v>
      </c>
      <c r="Y51" s="30">
        <f t="shared" si="11"/>
        <v>0</v>
      </c>
      <c r="Z51" s="31">
        <v>60</v>
      </c>
      <c r="AA51" s="31" t="s">
        <v>126</v>
      </c>
      <c r="AB51" s="31">
        <v>60</v>
      </c>
      <c r="AC51" s="31" t="s">
        <v>126</v>
      </c>
      <c r="AD51" s="31">
        <v>60</v>
      </c>
      <c r="AE51" s="31" t="s">
        <v>126</v>
      </c>
      <c r="AF51" s="31">
        <v>60</v>
      </c>
      <c r="AG51" s="31" t="s">
        <v>126</v>
      </c>
      <c r="AH51" s="31">
        <v>60</v>
      </c>
      <c r="AI51" s="31" t="s">
        <v>126</v>
      </c>
      <c r="AJ51" s="31">
        <v>60</v>
      </c>
      <c r="AK51" s="31" t="s">
        <v>126</v>
      </c>
      <c r="AL51" s="42">
        <v>200</v>
      </c>
      <c r="AM51" s="42">
        <v>60</v>
      </c>
      <c r="AN51" s="42">
        <f t="shared" si="13"/>
        <v>50</v>
      </c>
      <c r="AO51" s="36" t="str">
        <f t="shared" si="14"/>
        <v>Anderson</v>
      </c>
      <c r="AP51" s="63">
        <f t="shared" si="15"/>
        <v>0</v>
      </c>
      <c r="AQ51" s="182">
        <f t="shared" si="6"/>
        <v>340</v>
      </c>
      <c r="AR51" s="57">
        <f t="shared" si="16"/>
        <v>44</v>
      </c>
      <c r="AS51" s="67" t="s">
        <v>26</v>
      </c>
      <c r="AT51" s="18" t="e">
        <f>'Class info'!#REF!</f>
        <v>#REF!</v>
      </c>
      <c r="AU51" s="65" t="e">
        <f>'Class info'!#REF!</f>
        <v>#REF!</v>
      </c>
    </row>
    <row r="52" spans="1:47" s="3" customFormat="1" ht="15.75">
      <c r="A52" s="30">
        <v>51</v>
      </c>
      <c r="B52" s="30" t="str">
        <f>Entry!B46</f>
        <v>Johnson</v>
      </c>
      <c r="C52" s="30">
        <f>Entry!C46</f>
        <v>0</v>
      </c>
      <c r="D52" s="30" t="e">
        <f>'Class info'!#REF!</f>
        <v>#REF!</v>
      </c>
      <c r="E52" s="30" t="e">
        <f>'Class info'!#REF!</f>
        <v>#REF!</v>
      </c>
      <c r="F52" s="170">
        <v>60</v>
      </c>
      <c r="G52" s="31" t="s">
        <v>126</v>
      </c>
      <c r="H52" s="31">
        <v>60</v>
      </c>
      <c r="I52" s="31" t="s">
        <v>126</v>
      </c>
      <c r="J52" s="31">
        <v>60</v>
      </c>
      <c r="K52" s="31" t="s">
        <v>126</v>
      </c>
      <c r="L52" s="31">
        <v>60</v>
      </c>
      <c r="M52" s="31" t="s">
        <v>126</v>
      </c>
      <c r="N52" s="31">
        <v>60</v>
      </c>
      <c r="O52" s="31" t="s">
        <v>126</v>
      </c>
      <c r="P52" s="31">
        <v>60</v>
      </c>
      <c r="Q52" s="31" t="s">
        <v>126</v>
      </c>
      <c r="R52" s="31">
        <v>60</v>
      </c>
      <c r="S52" s="31" t="s">
        <v>126</v>
      </c>
      <c r="T52" s="31">
        <v>60</v>
      </c>
      <c r="U52" s="31" t="s">
        <v>126</v>
      </c>
      <c r="V52" s="176">
        <v>200</v>
      </c>
      <c r="W52" s="30">
        <f t="shared" si="12"/>
        <v>51</v>
      </c>
      <c r="X52" s="30" t="str">
        <f t="shared" si="10"/>
        <v>Johnson</v>
      </c>
      <c r="Y52" s="30">
        <f t="shared" si="11"/>
        <v>0</v>
      </c>
      <c r="Z52" s="31">
        <v>60</v>
      </c>
      <c r="AA52" s="31" t="s">
        <v>126</v>
      </c>
      <c r="AB52" s="31">
        <v>60</v>
      </c>
      <c r="AC52" s="31" t="s">
        <v>126</v>
      </c>
      <c r="AD52" s="31">
        <v>56</v>
      </c>
      <c r="AE52" s="31" t="s">
        <v>126</v>
      </c>
      <c r="AF52" s="31">
        <v>60</v>
      </c>
      <c r="AG52" s="31" t="s">
        <v>126</v>
      </c>
      <c r="AH52" s="31">
        <v>60</v>
      </c>
      <c r="AI52" s="31" t="s">
        <v>126</v>
      </c>
      <c r="AJ52" s="31">
        <v>60</v>
      </c>
      <c r="AK52" s="31" t="s">
        <v>126</v>
      </c>
      <c r="AL52" s="42">
        <v>200</v>
      </c>
      <c r="AM52" s="42">
        <v>60</v>
      </c>
      <c r="AN52" s="42">
        <f t="shared" si="13"/>
        <v>51</v>
      </c>
      <c r="AO52" s="36" t="str">
        <f t="shared" si="14"/>
        <v>Johnson</v>
      </c>
      <c r="AP52" s="63">
        <f t="shared" si="15"/>
        <v>0</v>
      </c>
      <c r="AQ52" s="182">
        <f t="shared" si="6"/>
        <v>340</v>
      </c>
      <c r="AR52" s="57">
        <f t="shared" si="16"/>
        <v>44</v>
      </c>
      <c r="AS52" s="67" t="s">
        <v>26</v>
      </c>
      <c r="AT52" s="18" t="e">
        <f>'Class info'!#REF!</f>
        <v>#REF!</v>
      </c>
      <c r="AU52" s="65" t="e">
        <f>'Class info'!#REF!</f>
        <v>#REF!</v>
      </c>
    </row>
    <row r="53" spans="1:47" s="3" customFormat="1" ht="15.75">
      <c r="A53" s="30">
        <v>52</v>
      </c>
      <c r="B53" s="30" t="str">
        <f>Entry!B47</f>
        <v>Tynes</v>
      </c>
      <c r="C53" s="30">
        <f>Entry!C47</f>
        <v>0</v>
      </c>
      <c r="D53" s="30" t="e">
        <f>'Class info'!#REF!</f>
        <v>#REF!</v>
      </c>
      <c r="E53" s="30" t="e">
        <f>'Class info'!#REF!</f>
        <v>#REF!</v>
      </c>
      <c r="F53" s="170">
        <v>60</v>
      </c>
      <c r="G53" s="31" t="s">
        <v>126</v>
      </c>
      <c r="H53" s="31">
        <v>60</v>
      </c>
      <c r="I53" s="31" t="s">
        <v>126</v>
      </c>
      <c r="J53" s="31">
        <v>60</v>
      </c>
      <c r="K53" s="31" t="s">
        <v>126</v>
      </c>
      <c r="L53" s="31">
        <v>60</v>
      </c>
      <c r="M53" s="31" t="s">
        <v>126</v>
      </c>
      <c r="N53" s="31">
        <v>60</v>
      </c>
      <c r="O53" s="31" t="s">
        <v>126</v>
      </c>
      <c r="P53" s="31">
        <v>60</v>
      </c>
      <c r="Q53" s="31" t="s">
        <v>126</v>
      </c>
      <c r="R53" s="31">
        <v>60</v>
      </c>
      <c r="S53" s="31" t="s">
        <v>126</v>
      </c>
      <c r="T53" s="31">
        <v>60</v>
      </c>
      <c r="U53" s="31" t="s">
        <v>126</v>
      </c>
      <c r="V53" s="176">
        <v>200</v>
      </c>
      <c r="W53" s="30">
        <f t="shared" si="12"/>
        <v>52</v>
      </c>
      <c r="X53" s="30" t="str">
        <f t="shared" si="10"/>
        <v>Tynes</v>
      </c>
      <c r="Y53" s="30">
        <f t="shared" si="11"/>
        <v>0</v>
      </c>
      <c r="Z53" s="31">
        <v>60</v>
      </c>
      <c r="AA53" s="31" t="s">
        <v>126</v>
      </c>
      <c r="AB53" s="31">
        <v>60</v>
      </c>
      <c r="AC53" s="31" t="s">
        <v>126</v>
      </c>
      <c r="AD53" s="31">
        <v>60</v>
      </c>
      <c r="AE53" s="31" t="s">
        <v>126</v>
      </c>
      <c r="AF53" s="31">
        <v>60</v>
      </c>
      <c r="AG53" s="31" t="s">
        <v>126</v>
      </c>
      <c r="AH53" s="31">
        <v>60</v>
      </c>
      <c r="AI53" s="31" t="s">
        <v>126</v>
      </c>
      <c r="AJ53" s="31">
        <v>60</v>
      </c>
      <c r="AK53" s="31" t="s">
        <v>126</v>
      </c>
      <c r="AL53" s="42">
        <v>200</v>
      </c>
      <c r="AM53" s="42">
        <v>60</v>
      </c>
      <c r="AN53" s="42">
        <f t="shared" si="13"/>
        <v>52</v>
      </c>
      <c r="AO53" s="36" t="str">
        <f t="shared" si="14"/>
        <v>Tynes</v>
      </c>
      <c r="AP53" s="63">
        <f t="shared" si="15"/>
        <v>0</v>
      </c>
      <c r="AQ53" s="182">
        <f t="shared" si="6"/>
        <v>340</v>
      </c>
      <c r="AR53" s="57">
        <f t="shared" si="16"/>
        <v>44</v>
      </c>
      <c r="AS53" s="67" t="s">
        <v>26</v>
      </c>
      <c r="AT53" s="18" t="e">
        <f>'Class info'!#REF!</f>
        <v>#REF!</v>
      </c>
      <c r="AU53" s="65" t="e">
        <f>'Class info'!#REF!</f>
        <v>#REF!</v>
      </c>
    </row>
    <row r="54" spans="1:47" s="3" customFormat="1" ht="15.75">
      <c r="A54" s="30">
        <v>53</v>
      </c>
      <c r="B54" s="30" t="str">
        <f>Entry!B48</f>
        <v>Sailor</v>
      </c>
      <c r="C54" s="30">
        <f>Entry!C48</f>
        <v>0</v>
      </c>
      <c r="D54" s="30" t="e">
        <f>'Class info'!#REF!</f>
        <v>#REF!</v>
      </c>
      <c r="E54" s="30" t="e">
        <f>'Class info'!#REF!</f>
        <v>#REF!</v>
      </c>
      <c r="F54" s="170">
        <v>60</v>
      </c>
      <c r="G54" s="31" t="s">
        <v>126</v>
      </c>
      <c r="H54" s="31">
        <v>60</v>
      </c>
      <c r="I54" s="31" t="s">
        <v>126</v>
      </c>
      <c r="J54" s="31">
        <v>60</v>
      </c>
      <c r="K54" s="31" t="s">
        <v>126</v>
      </c>
      <c r="L54" s="31">
        <v>60</v>
      </c>
      <c r="M54" s="31" t="s">
        <v>126</v>
      </c>
      <c r="N54" s="31">
        <v>60</v>
      </c>
      <c r="O54" s="31" t="s">
        <v>126</v>
      </c>
      <c r="P54" s="31">
        <v>60</v>
      </c>
      <c r="Q54" s="31" t="s">
        <v>126</v>
      </c>
      <c r="R54" s="31">
        <v>60</v>
      </c>
      <c r="S54" s="31" t="s">
        <v>126</v>
      </c>
      <c r="T54" s="31">
        <v>60</v>
      </c>
      <c r="U54" s="31" t="s">
        <v>126</v>
      </c>
      <c r="V54" s="176">
        <v>200</v>
      </c>
      <c r="W54" s="30">
        <f t="shared" si="12"/>
        <v>53</v>
      </c>
      <c r="X54" s="30" t="str">
        <f t="shared" si="10"/>
        <v>Sailor</v>
      </c>
      <c r="Y54" s="30">
        <f t="shared" si="11"/>
        <v>0</v>
      </c>
      <c r="Z54" s="31">
        <v>60</v>
      </c>
      <c r="AA54" s="31" t="s">
        <v>126</v>
      </c>
      <c r="AB54" s="31">
        <v>60</v>
      </c>
      <c r="AC54" s="31" t="s">
        <v>126</v>
      </c>
      <c r="AD54" s="31">
        <v>60</v>
      </c>
      <c r="AE54" s="31" t="s">
        <v>126</v>
      </c>
      <c r="AF54" s="31">
        <v>60</v>
      </c>
      <c r="AG54" s="31" t="s">
        <v>126</v>
      </c>
      <c r="AH54" s="31">
        <v>60</v>
      </c>
      <c r="AI54" s="31" t="s">
        <v>126</v>
      </c>
      <c r="AJ54" s="31">
        <v>60</v>
      </c>
      <c r="AK54" s="31" t="s">
        <v>126</v>
      </c>
      <c r="AL54" s="42">
        <v>200</v>
      </c>
      <c r="AM54" s="42">
        <v>60</v>
      </c>
      <c r="AN54" s="42">
        <f t="shared" si="13"/>
        <v>53</v>
      </c>
      <c r="AO54" s="36" t="str">
        <f t="shared" si="14"/>
        <v>Sailor</v>
      </c>
      <c r="AP54" s="63">
        <f t="shared" si="15"/>
        <v>0</v>
      </c>
      <c r="AQ54" s="182">
        <f t="shared" si="6"/>
        <v>340</v>
      </c>
      <c r="AR54" s="57">
        <f t="shared" si="16"/>
        <v>44</v>
      </c>
      <c r="AS54" s="67" t="s">
        <v>26</v>
      </c>
      <c r="AT54" s="18" t="e">
        <f>'Class info'!#REF!</f>
        <v>#REF!</v>
      </c>
      <c r="AU54" s="65" t="e">
        <f>'Class info'!#REF!</f>
        <v>#REF!</v>
      </c>
    </row>
    <row r="55" spans="1:47" s="3" customFormat="1" ht="15.75">
      <c r="A55" s="30">
        <v>54</v>
      </c>
      <c r="B55" s="30" t="str">
        <f>Entry!B49</f>
        <v>Walkker</v>
      </c>
      <c r="C55" s="30">
        <f>Entry!C49</f>
        <v>0</v>
      </c>
      <c r="D55" s="30" t="e">
        <f>'Class info'!#REF!</f>
        <v>#REF!</v>
      </c>
      <c r="E55" s="30" t="e">
        <f>'Class info'!#REF!</f>
        <v>#REF!</v>
      </c>
      <c r="F55" s="31">
        <v>53</v>
      </c>
      <c r="G55" s="31" t="s">
        <v>126</v>
      </c>
      <c r="H55" s="31">
        <v>52</v>
      </c>
      <c r="I55" s="31" t="s">
        <v>126</v>
      </c>
      <c r="J55" s="31">
        <v>57</v>
      </c>
      <c r="K55" s="31" t="s">
        <v>126</v>
      </c>
      <c r="L55" s="170">
        <v>60</v>
      </c>
      <c r="M55" s="31" t="s">
        <v>126</v>
      </c>
      <c r="N55" s="31">
        <v>35</v>
      </c>
      <c r="O55" s="31" t="s">
        <v>126</v>
      </c>
      <c r="P55" s="31">
        <v>46</v>
      </c>
      <c r="Q55" s="31" t="s">
        <v>126</v>
      </c>
      <c r="R55" s="31">
        <v>38</v>
      </c>
      <c r="S55" s="31" t="s">
        <v>126</v>
      </c>
      <c r="T55" s="31">
        <v>19</v>
      </c>
      <c r="U55" s="31" t="s">
        <v>126</v>
      </c>
      <c r="V55" s="176">
        <v>200</v>
      </c>
      <c r="W55" s="30">
        <f t="shared" si="12"/>
        <v>54</v>
      </c>
      <c r="X55" s="30" t="str">
        <f t="shared" si="10"/>
        <v>Walkker</v>
      </c>
      <c r="Y55" s="30">
        <f t="shared" si="11"/>
        <v>0</v>
      </c>
      <c r="Z55" s="31">
        <v>14</v>
      </c>
      <c r="AA55" s="31" t="s">
        <v>49</v>
      </c>
      <c r="AB55" s="31">
        <v>13</v>
      </c>
      <c r="AC55" s="31" t="s">
        <v>49</v>
      </c>
      <c r="AD55" s="31">
        <v>16</v>
      </c>
      <c r="AE55" s="31" t="s">
        <v>49</v>
      </c>
      <c r="AF55" s="31">
        <v>26</v>
      </c>
      <c r="AG55" s="31" t="s">
        <v>49</v>
      </c>
      <c r="AH55" s="31">
        <v>31</v>
      </c>
      <c r="AI55" s="31" t="s">
        <v>49</v>
      </c>
      <c r="AJ55" s="31">
        <v>23</v>
      </c>
      <c r="AK55" s="31" t="s">
        <v>49</v>
      </c>
      <c r="AL55" s="42">
        <f t="shared" si="9"/>
        <v>123</v>
      </c>
      <c r="AM55" s="42">
        <v>60</v>
      </c>
      <c r="AN55" s="42">
        <f t="shared" si="13"/>
        <v>54</v>
      </c>
      <c r="AO55" s="36" t="str">
        <f t="shared" si="14"/>
        <v>Walkker</v>
      </c>
      <c r="AP55" s="63">
        <f t="shared" si="15"/>
        <v>0</v>
      </c>
      <c r="AQ55" s="182">
        <f t="shared" si="6"/>
        <v>263</v>
      </c>
      <c r="AR55" s="57">
        <f t="shared" si="16"/>
        <v>40</v>
      </c>
      <c r="AS55" s="67" t="s">
        <v>26</v>
      </c>
      <c r="AT55" s="18" t="e">
        <f>'Class info'!#REF!</f>
        <v>#REF!</v>
      </c>
      <c r="AU55" s="65" t="e">
        <f>'Class info'!#REF!</f>
        <v>#REF!</v>
      </c>
    </row>
    <row r="56" spans="1:47" s="3" customFormat="1" ht="15.75">
      <c r="A56" s="30">
        <v>55</v>
      </c>
      <c r="B56" s="30" t="str">
        <f>Entry!B50</f>
        <v>Martynov</v>
      </c>
      <c r="C56" s="30">
        <f>Entry!C50</f>
        <v>0</v>
      </c>
      <c r="D56" s="30" t="e">
        <f>'Class info'!#REF!</f>
        <v>#REF!</v>
      </c>
      <c r="E56" s="30" t="e">
        <f>'Class info'!#REF!</f>
        <v>#REF!</v>
      </c>
      <c r="F56" s="31">
        <v>6</v>
      </c>
      <c r="G56" s="31" t="s">
        <v>49</v>
      </c>
      <c r="H56" s="31">
        <v>3</v>
      </c>
      <c r="I56" s="31" t="s">
        <v>49</v>
      </c>
      <c r="J56" s="31">
        <v>48</v>
      </c>
      <c r="K56" s="31" t="s">
        <v>49</v>
      </c>
      <c r="L56" s="31">
        <v>45</v>
      </c>
      <c r="M56" s="31" t="s">
        <v>49</v>
      </c>
      <c r="N56" s="170">
        <v>60</v>
      </c>
      <c r="O56" s="31" t="s">
        <v>49</v>
      </c>
      <c r="P56" s="31">
        <v>40</v>
      </c>
      <c r="Q56" s="31" t="s">
        <v>49</v>
      </c>
      <c r="R56" s="31">
        <v>41</v>
      </c>
      <c r="S56" s="31" t="s">
        <v>49</v>
      </c>
      <c r="T56" s="31">
        <v>13</v>
      </c>
      <c r="U56" s="31" t="s">
        <v>49</v>
      </c>
      <c r="V56" s="176">
        <v>200</v>
      </c>
      <c r="W56" s="30">
        <f t="shared" si="12"/>
        <v>55</v>
      </c>
      <c r="X56" s="30" t="str">
        <f t="shared" si="10"/>
        <v>Martynov</v>
      </c>
      <c r="Y56" s="30">
        <f t="shared" si="11"/>
        <v>0</v>
      </c>
      <c r="Z56" s="31">
        <v>5</v>
      </c>
      <c r="AA56" s="31" t="s">
        <v>49</v>
      </c>
      <c r="AB56" s="31">
        <v>4</v>
      </c>
      <c r="AC56" s="31" t="s">
        <v>49</v>
      </c>
      <c r="AD56" s="31">
        <v>1</v>
      </c>
      <c r="AE56" s="31" t="s">
        <v>49</v>
      </c>
      <c r="AF56" s="31">
        <v>8</v>
      </c>
      <c r="AG56" s="31" t="s">
        <v>49</v>
      </c>
      <c r="AH56" s="31">
        <v>11</v>
      </c>
      <c r="AI56" s="31" t="s">
        <v>49</v>
      </c>
      <c r="AJ56" s="31">
        <v>13</v>
      </c>
      <c r="AK56" s="31" t="s">
        <v>49</v>
      </c>
      <c r="AL56" s="42">
        <f t="shared" si="9"/>
        <v>42</v>
      </c>
      <c r="AM56" s="42">
        <v>60</v>
      </c>
      <c r="AN56" s="42">
        <f t="shared" si="13"/>
        <v>55</v>
      </c>
      <c r="AO56" s="36" t="str">
        <f t="shared" si="14"/>
        <v>Martynov</v>
      </c>
      <c r="AP56" s="63">
        <f t="shared" si="15"/>
        <v>0</v>
      </c>
      <c r="AQ56" s="182">
        <f t="shared" si="6"/>
        <v>182</v>
      </c>
      <c r="AR56" s="57">
        <f t="shared" si="16"/>
        <v>26</v>
      </c>
      <c r="AS56" s="67" t="s">
        <v>26</v>
      </c>
      <c r="AT56" s="18" t="e">
        <f>'Class info'!#REF!</f>
        <v>#REF!</v>
      </c>
      <c r="AU56" s="65" t="e">
        <f>'Class info'!#REF!</f>
        <v>#REF!</v>
      </c>
    </row>
    <row r="57" spans="1:47" s="3" customFormat="1" ht="15.75">
      <c r="A57" s="30">
        <v>56</v>
      </c>
      <c r="B57" s="30" t="str">
        <f>Entry!B51</f>
        <v>Mackey</v>
      </c>
      <c r="C57" s="30">
        <f>Entry!C51</f>
        <v>0</v>
      </c>
      <c r="D57" s="30" t="e">
        <f>'Class info'!#REF!</f>
        <v>#REF!</v>
      </c>
      <c r="E57" s="30" t="e">
        <f>'Class info'!#REF!</f>
        <v>#REF!</v>
      </c>
      <c r="F57" s="170">
        <v>53</v>
      </c>
      <c r="G57" s="31" t="s">
        <v>49</v>
      </c>
      <c r="H57" s="31">
        <v>34</v>
      </c>
      <c r="I57" s="31" t="s">
        <v>49</v>
      </c>
      <c r="J57" s="31">
        <v>39</v>
      </c>
      <c r="K57" s="31" t="s">
        <v>49</v>
      </c>
      <c r="L57" s="31">
        <v>35</v>
      </c>
      <c r="M57" s="31" t="s">
        <v>49</v>
      </c>
      <c r="N57" s="31">
        <v>3</v>
      </c>
      <c r="O57" s="31" t="s">
        <v>126</v>
      </c>
      <c r="P57" s="31">
        <v>8</v>
      </c>
      <c r="Q57" s="31" t="s">
        <v>49</v>
      </c>
      <c r="R57" s="31">
        <v>31</v>
      </c>
      <c r="S57" s="31" t="s">
        <v>49</v>
      </c>
      <c r="T57" s="31">
        <v>40</v>
      </c>
      <c r="U57" s="31" t="s">
        <v>49</v>
      </c>
      <c r="V57" s="176">
        <v>200</v>
      </c>
      <c r="W57" s="30">
        <f t="shared" si="12"/>
        <v>56</v>
      </c>
      <c r="X57" s="30" t="str">
        <f t="shared" si="10"/>
        <v>Mackey</v>
      </c>
      <c r="Y57" s="30">
        <f t="shared" si="11"/>
        <v>0</v>
      </c>
      <c r="Z57" s="31">
        <v>8</v>
      </c>
      <c r="AA57" s="31" t="s">
        <v>49</v>
      </c>
      <c r="AB57" s="31">
        <v>8</v>
      </c>
      <c r="AC57" s="31" t="s">
        <v>49</v>
      </c>
      <c r="AD57" s="31">
        <v>9</v>
      </c>
      <c r="AE57" s="31" t="s">
        <v>49</v>
      </c>
      <c r="AF57" s="31">
        <v>3</v>
      </c>
      <c r="AG57" s="31" t="s">
        <v>49</v>
      </c>
      <c r="AH57" s="31">
        <v>6</v>
      </c>
      <c r="AI57" s="31" t="s">
        <v>49</v>
      </c>
      <c r="AJ57" s="31">
        <v>10</v>
      </c>
      <c r="AK57" s="31" t="s">
        <v>49</v>
      </c>
      <c r="AL57" s="42">
        <f t="shared" si="9"/>
        <v>44</v>
      </c>
      <c r="AM57" s="42">
        <v>53</v>
      </c>
      <c r="AN57" s="42">
        <f t="shared" si="13"/>
        <v>56</v>
      </c>
      <c r="AO57" s="36" t="str">
        <f t="shared" si="14"/>
        <v>Mackey</v>
      </c>
      <c r="AP57" s="63">
        <f t="shared" si="15"/>
        <v>0</v>
      </c>
      <c r="AQ57" s="182">
        <f t="shared" si="6"/>
        <v>191</v>
      </c>
      <c r="AR57" s="57">
        <f t="shared" si="16"/>
        <v>30</v>
      </c>
      <c r="AS57" s="67" t="s">
        <v>26</v>
      </c>
      <c r="AT57" s="18" t="e">
        <f>'Class info'!#REF!</f>
        <v>#REF!</v>
      </c>
      <c r="AU57" s="65" t="e">
        <f>'Class info'!#REF!</f>
        <v>#REF!</v>
      </c>
    </row>
    <row r="58" spans="1:47" s="3" customFormat="1" ht="15.75">
      <c r="A58" s="30">
        <v>58</v>
      </c>
      <c r="B58" s="30" t="str">
        <f>Entry!B53</f>
        <v>Thompson</v>
      </c>
      <c r="C58" s="30">
        <f>Entry!C53</f>
        <v>0</v>
      </c>
      <c r="D58" s="30" t="e">
        <f>'Class info'!#REF!</f>
        <v>#REF!</v>
      </c>
      <c r="E58" s="30" t="e">
        <f>'Class info'!#REF!</f>
        <v>#REF!</v>
      </c>
      <c r="F58" s="31">
        <v>36</v>
      </c>
      <c r="G58" s="31" t="s">
        <v>126</v>
      </c>
      <c r="H58" s="31">
        <v>34</v>
      </c>
      <c r="I58" s="31" t="s">
        <v>126</v>
      </c>
      <c r="J58" s="31">
        <v>37</v>
      </c>
      <c r="K58" s="31" t="s">
        <v>126</v>
      </c>
      <c r="L58" s="170">
        <v>60</v>
      </c>
      <c r="M58" s="31" t="s">
        <v>126</v>
      </c>
      <c r="N58" s="31">
        <v>60</v>
      </c>
      <c r="O58" s="31" t="s">
        <v>126</v>
      </c>
      <c r="P58" s="31">
        <v>60</v>
      </c>
      <c r="Q58" s="31" t="s">
        <v>126</v>
      </c>
      <c r="R58" s="31">
        <v>60</v>
      </c>
      <c r="S58" s="31" t="s">
        <v>126</v>
      </c>
      <c r="T58" s="31">
        <v>60</v>
      </c>
      <c r="U58" s="31" t="s">
        <v>126</v>
      </c>
      <c r="V58" s="176">
        <v>200</v>
      </c>
      <c r="W58" s="30">
        <f t="shared" si="12"/>
        <v>58</v>
      </c>
      <c r="X58" s="30" t="str">
        <f t="shared" si="10"/>
        <v>Thompson</v>
      </c>
      <c r="Y58" s="30">
        <f t="shared" si="11"/>
        <v>0</v>
      </c>
      <c r="Z58" s="31">
        <v>60</v>
      </c>
      <c r="AA58" s="31" t="s">
        <v>126</v>
      </c>
      <c r="AB58" s="31">
        <v>60</v>
      </c>
      <c r="AC58" s="31" t="s">
        <v>126</v>
      </c>
      <c r="AD58" s="31">
        <v>59</v>
      </c>
      <c r="AE58" s="31" t="s">
        <v>126</v>
      </c>
      <c r="AF58" s="31">
        <v>60</v>
      </c>
      <c r="AG58" s="31" t="s">
        <v>126</v>
      </c>
      <c r="AH58" s="31">
        <v>60</v>
      </c>
      <c r="AI58" s="31" t="s">
        <v>126</v>
      </c>
      <c r="AJ58" s="31">
        <v>60</v>
      </c>
      <c r="AK58" s="31" t="s">
        <v>126</v>
      </c>
      <c r="AL58" s="42">
        <v>200</v>
      </c>
      <c r="AM58" s="42">
        <v>60</v>
      </c>
      <c r="AN58" s="42">
        <f t="shared" si="13"/>
        <v>58</v>
      </c>
      <c r="AO58" s="36" t="str">
        <f t="shared" si="14"/>
        <v>Thompson</v>
      </c>
      <c r="AP58" s="63">
        <f t="shared" si="15"/>
        <v>0</v>
      </c>
      <c r="AQ58" s="182">
        <f t="shared" si="6"/>
        <v>340</v>
      </c>
      <c r="AR58" s="57">
        <f t="shared" si="16"/>
        <v>44</v>
      </c>
      <c r="AS58" s="67" t="s">
        <v>26</v>
      </c>
      <c r="AT58" s="18" t="e">
        <f>'Class info'!#REF!</f>
        <v>#REF!</v>
      </c>
      <c r="AU58" s="65" t="e">
        <f>'Class info'!#REF!</f>
        <v>#REF!</v>
      </c>
    </row>
    <row r="59" spans="6:44" ht="18">
      <c r="F59" s="16"/>
      <c r="G59" s="32"/>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5"/>
      <c r="AK59" s="16"/>
      <c r="AL59" s="16"/>
      <c r="AO59" s="16"/>
      <c r="AP59" s="16"/>
      <c r="AQ59" s="16"/>
      <c r="AR59" s="16"/>
    </row>
    <row r="60" spans="1:45" s="7" customFormat="1" ht="18" customHeight="1">
      <c r="A60" s="6"/>
      <c r="B60" s="95" t="s">
        <v>146</v>
      </c>
      <c r="C60" s="96"/>
      <c r="D60" s="96"/>
      <c r="E60" s="6"/>
      <c r="F60" s="96"/>
      <c r="G60" s="96"/>
      <c r="H60" s="96"/>
      <c r="I60" s="96"/>
      <c r="J60" s="96"/>
      <c r="K60" s="6"/>
      <c r="L60" s="6"/>
      <c r="N60" s="6"/>
      <c r="O60" s="6"/>
      <c r="P60" s="6"/>
      <c r="Q60" s="6"/>
      <c r="R60" s="6"/>
      <c r="S60" s="6"/>
      <c r="T60" s="6"/>
      <c r="U60" s="6"/>
      <c r="V60" s="114"/>
      <c r="W60" s="10"/>
      <c r="X60" s="183" t="s">
        <v>50</v>
      </c>
      <c r="Y60" s="184"/>
      <c r="Z60" s="185"/>
      <c r="AA60" s="185"/>
      <c r="AB60" s="185"/>
      <c r="AC60" s="185"/>
      <c r="AD60" s="186"/>
      <c r="AE60" s="9"/>
      <c r="AF60" s="9"/>
      <c r="AJ60" s="5"/>
      <c r="AM60" s="97"/>
      <c r="AN60" s="5"/>
      <c r="AR60" s="6"/>
      <c r="AS60" s="6"/>
    </row>
    <row r="61" spans="1:45" s="7" customFormat="1" ht="18">
      <c r="A61" s="6"/>
      <c r="B61" s="8"/>
      <c r="C61" s="6"/>
      <c r="D61" s="6"/>
      <c r="E61" s="6"/>
      <c r="F61" s="6"/>
      <c r="G61" s="6"/>
      <c r="H61" s="6"/>
      <c r="I61" s="6"/>
      <c r="J61" s="6"/>
      <c r="K61" s="6"/>
      <c r="L61" s="6"/>
      <c r="M61" s="6"/>
      <c r="N61" s="6"/>
      <c r="O61" s="6"/>
      <c r="P61" s="6"/>
      <c r="Q61" s="6"/>
      <c r="R61" s="6"/>
      <c r="S61" s="6"/>
      <c r="T61" s="6"/>
      <c r="U61" s="6"/>
      <c r="V61" s="6"/>
      <c r="W61" s="6"/>
      <c r="X61" s="6"/>
      <c r="Y61" s="6"/>
      <c r="Z61" s="6"/>
      <c r="AA61" s="6"/>
      <c r="AB61" s="6"/>
      <c r="AC61" s="6"/>
      <c r="AE61" s="9"/>
      <c r="AF61" s="9"/>
      <c r="AJ61" s="5"/>
      <c r="AM61" s="97"/>
      <c r="AN61" s="5"/>
      <c r="AR61" s="6"/>
      <c r="AS61" s="6"/>
    </row>
    <row r="62" spans="2:45" s="7" customFormat="1" ht="18" customHeight="1">
      <c r="B62" s="98" t="s">
        <v>21</v>
      </c>
      <c r="P62" s="115"/>
      <c r="AC62" s="6"/>
      <c r="AJ62" s="17"/>
      <c r="AM62" s="97"/>
      <c r="AN62" s="5"/>
      <c r="AR62" s="6"/>
      <c r="AS62" s="6"/>
    </row>
    <row r="63" spans="1:43"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D63" s="4"/>
      <c r="AE63" s="4"/>
      <c r="AF63" s="4"/>
      <c r="AG63" s="4"/>
      <c r="AH63" s="4"/>
      <c r="AI63" s="4"/>
      <c r="AK63" s="4"/>
      <c r="AL63" s="4"/>
      <c r="AM63" s="94"/>
      <c r="AN63" s="17"/>
      <c r="AO63" s="4"/>
      <c r="AP63" s="4"/>
      <c r="AQ63" s="4"/>
    </row>
    <row r="64" spans="36:47" s="3" customFormat="1" ht="15">
      <c r="AJ64" s="17"/>
      <c r="AM64" s="45"/>
      <c r="AN64" s="16"/>
      <c r="AT64" s="4"/>
      <c r="AU64" s="4"/>
    </row>
    <row r="65" spans="1:42"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17"/>
      <c r="AK65" s="4"/>
      <c r="AL65" s="4"/>
      <c r="AM65" s="94"/>
      <c r="AN65" s="17"/>
      <c r="AO65" s="4"/>
      <c r="AP65" s="4"/>
    </row>
    <row r="66" spans="1:42"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17"/>
      <c r="AK66" s="4"/>
      <c r="AL66" s="4"/>
      <c r="AM66" s="94"/>
      <c r="AN66" s="17"/>
      <c r="AO66" s="4"/>
      <c r="AP66" s="4"/>
    </row>
    <row r="67" spans="1:42"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17"/>
      <c r="AK67" s="4"/>
      <c r="AL67" s="4"/>
      <c r="AM67" s="94"/>
      <c r="AN67" s="17"/>
      <c r="AO67" s="4"/>
      <c r="AP67" s="4"/>
    </row>
    <row r="68" spans="1:47"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17"/>
      <c r="AK68" s="4"/>
      <c r="AL68" s="4"/>
      <c r="AM68" s="94"/>
      <c r="AN68" s="17"/>
      <c r="AO68" s="4"/>
      <c r="AP68" s="4"/>
      <c r="AU68" s="3"/>
    </row>
    <row r="69" spans="1:46"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17"/>
      <c r="AK69" s="4"/>
      <c r="AL69" s="4"/>
      <c r="AM69" s="94"/>
      <c r="AN69" s="17"/>
      <c r="AO69" s="4"/>
      <c r="AP69" s="4"/>
      <c r="AT69" s="3"/>
    </row>
    <row r="70" spans="1:42"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17"/>
      <c r="AK70" s="4"/>
      <c r="AL70" s="4"/>
      <c r="AM70" s="94"/>
      <c r="AN70" s="17"/>
      <c r="AO70" s="4"/>
      <c r="AP70" s="4"/>
    </row>
    <row r="71" spans="1:42"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17"/>
      <c r="AK71" s="4"/>
      <c r="AL71" s="4"/>
      <c r="AM71" s="94"/>
      <c r="AN71" s="17"/>
      <c r="AO71" s="4"/>
      <c r="AP71" s="4"/>
    </row>
    <row r="72" spans="1:42"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17"/>
      <c r="AK72" s="4"/>
      <c r="AL72" s="4"/>
      <c r="AM72" s="94"/>
      <c r="AN72" s="17"/>
      <c r="AO72" s="4"/>
      <c r="AP72" s="4"/>
    </row>
    <row r="73" spans="1:42"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17"/>
      <c r="AK73" s="4"/>
      <c r="AL73" s="4"/>
      <c r="AM73" s="94"/>
      <c r="AN73" s="17"/>
      <c r="AO73" s="4"/>
      <c r="AP73" s="4"/>
    </row>
    <row r="74" spans="1:42"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17"/>
      <c r="AK74" s="4"/>
      <c r="AL74" s="4"/>
      <c r="AM74" s="94"/>
      <c r="AN74" s="17"/>
      <c r="AO74" s="4"/>
      <c r="AP74" s="4"/>
    </row>
    <row r="75" spans="1:42"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17"/>
      <c r="AK75" s="4"/>
      <c r="AL75" s="4"/>
      <c r="AM75" s="94"/>
      <c r="AN75" s="17"/>
      <c r="AO75" s="4"/>
      <c r="AP75" s="4"/>
    </row>
    <row r="76" spans="1:42"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K76" s="4"/>
      <c r="AL76" s="4"/>
      <c r="AM76" s="94"/>
      <c r="AN76" s="17"/>
      <c r="AO76" s="4"/>
      <c r="AP76" s="4"/>
    </row>
    <row r="77" spans="36:47" s="3" customFormat="1" ht="15">
      <c r="AJ77" s="17"/>
      <c r="AM77" s="45"/>
      <c r="AN77" s="16"/>
      <c r="AT77" s="4"/>
      <c r="AU77" s="4"/>
    </row>
    <row r="78" spans="1:42"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17"/>
      <c r="AK78" s="4"/>
      <c r="AL78" s="4"/>
      <c r="AM78" s="94"/>
      <c r="AN78" s="17"/>
      <c r="AO78" s="4"/>
      <c r="AP78" s="4"/>
    </row>
    <row r="79" spans="1:42"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17"/>
      <c r="AK79" s="4"/>
      <c r="AL79" s="4"/>
      <c r="AM79" s="94"/>
      <c r="AN79" s="17"/>
      <c r="AO79" s="4"/>
      <c r="AP79" s="4"/>
    </row>
    <row r="80" spans="1:42"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17"/>
      <c r="AK80" s="4"/>
      <c r="AL80" s="4"/>
      <c r="AM80" s="94"/>
      <c r="AN80" s="17"/>
      <c r="AO80" s="4"/>
      <c r="AP80" s="4"/>
    </row>
    <row r="81" spans="1:47"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17"/>
      <c r="AK81" s="4"/>
      <c r="AL81" s="4"/>
      <c r="AM81" s="94"/>
      <c r="AN81" s="17"/>
      <c r="AO81" s="4"/>
      <c r="AP81" s="4"/>
      <c r="AU81" s="3"/>
    </row>
    <row r="82" spans="1:46"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17"/>
      <c r="AK82" s="4"/>
      <c r="AL82" s="4"/>
      <c r="AM82" s="94"/>
      <c r="AN82" s="17"/>
      <c r="AO82" s="4"/>
      <c r="AP82" s="4"/>
      <c r="AT82" s="3"/>
    </row>
    <row r="83" spans="1:42"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17"/>
      <c r="AK83" s="4"/>
      <c r="AL83" s="4"/>
      <c r="AM83" s="94"/>
      <c r="AN83" s="17"/>
      <c r="AO83" s="4"/>
      <c r="AP83" s="4"/>
    </row>
    <row r="84" spans="1:42"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17"/>
      <c r="AK84" s="4"/>
      <c r="AL84" s="4"/>
      <c r="AM84" s="94"/>
      <c r="AN84" s="17"/>
      <c r="AO84" s="4"/>
      <c r="AP84" s="4"/>
    </row>
    <row r="85" spans="1:42"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17"/>
      <c r="AK85" s="4"/>
      <c r="AL85" s="4"/>
      <c r="AM85" s="94"/>
      <c r="AN85" s="17"/>
      <c r="AO85" s="4"/>
      <c r="AP85" s="4"/>
    </row>
    <row r="86" spans="1:42"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17"/>
      <c r="AK86" s="4"/>
      <c r="AL86" s="4"/>
      <c r="AM86" s="94"/>
      <c r="AN86" s="17"/>
      <c r="AO86" s="4"/>
      <c r="AP86" s="4"/>
    </row>
    <row r="87" spans="1:42"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17"/>
      <c r="AK87" s="4"/>
      <c r="AL87" s="4"/>
      <c r="AM87" s="94"/>
      <c r="AN87" s="17"/>
      <c r="AO87" s="4"/>
      <c r="AP87" s="4"/>
    </row>
    <row r="88" spans="1:42"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17"/>
      <c r="AK88" s="4"/>
      <c r="AL88" s="4"/>
      <c r="AM88" s="94"/>
      <c r="AN88" s="17"/>
      <c r="AO88" s="4"/>
      <c r="AP88" s="4"/>
    </row>
    <row r="89" spans="1:42"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K89" s="4"/>
      <c r="AL89" s="4"/>
      <c r="AM89" s="94"/>
      <c r="AN89" s="17"/>
      <c r="AO89" s="4"/>
      <c r="AP89" s="4"/>
    </row>
  </sheetData>
  <sheetProtection/>
  <mergeCells count="14">
    <mergeCell ref="AF1:AG2"/>
    <mergeCell ref="AH1:AI2"/>
    <mergeCell ref="AJ1:AK2"/>
    <mergeCell ref="T1:U2"/>
    <mergeCell ref="Z1:AA2"/>
    <mergeCell ref="R1:S2"/>
    <mergeCell ref="AB1:AC2"/>
    <mergeCell ref="AD1:AE2"/>
    <mergeCell ref="N1:O2"/>
    <mergeCell ref="F1:G2"/>
    <mergeCell ref="H1:I2"/>
    <mergeCell ref="J1:K2"/>
    <mergeCell ref="L1:M2"/>
    <mergeCell ref="P1:Q2"/>
  </mergeCells>
  <printOptions horizontalCentered="1"/>
  <pageMargins left="0.5" right="0.5" top="1" bottom="0.5" header="0.75" footer="0.3"/>
  <pageSetup fitToHeight="2" fitToWidth="1" horizontalDpi="600" verticalDpi="600" orientation="landscape" paperSize="5" scale="67" r:id="rId1"/>
  <headerFooter>
    <oddHeader>&amp;C&amp;"Arial,Bold"&amp;14 2018 ALCAN - Day 1</oddHeader>
    <oddFooter>&amp;LPROVISIONAL 2/25/2016&amp;R&amp;Z&amp;F&amp;A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I37"/>
  <sheetViews>
    <sheetView zoomScalePageLayoutView="0" workbookViewId="0" topLeftCell="A16">
      <selection activeCell="F27" sqref="F27"/>
    </sheetView>
  </sheetViews>
  <sheetFormatPr defaultColWidth="9.140625" defaultRowHeight="26.25" customHeight="1"/>
  <cols>
    <col min="1" max="1" width="1.57421875" style="0" customWidth="1"/>
    <col min="2" max="2" width="102.8515625" style="300" customWidth="1"/>
    <col min="4" max="4" width="9.140625" style="12" customWidth="1"/>
    <col min="8" max="8" width="3.00390625" style="0" bestFit="1" customWidth="1"/>
    <col min="9" max="9" width="4.7109375" style="0" bestFit="1" customWidth="1"/>
  </cols>
  <sheetData>
    <row r="1" spans="2:5" ht="26.25" customHeight="1">
      <c r="B1" s="310" t="s">
        <v>45</v>
      </c>
      <c r="E1" s="72"/>
    </row>
    <row r="2" spans="2:9" ht="23.25" customHeight="1">
      <c r="B2" s="303" t="s">
        <v>265</v>
      </c>
      <c r="I2" s="75"/>
    </row>
    <row r="3" spans="2:9" ht="22.5" customHeight="1">
      <c r="B3" s="304" t="s">
        <v>266</v>
      </c>
      <c r="I3" s="75"/>
    </row>
    <row r="4" spans="2:9" ht="22.5" customHeight="1">
      <c r="B4" s="304" t="s">
        <v>267</v>
      </c>
      <c r="I4" s="75"/>
    </row>
    <row r="5" spans="2:9" ht="22.5" customHeight="1">
      <c r="B5" s="304" t="s">
        <v>268</v>
      </c>
      <c r="I5" s="75"/>
    </row>
    <row r="6" spans="2:9" ht="22.5" customHeight="1">
      <c r="B6" s="304" t="s">
        <v>269</v>
      </c>
      <c r="I6" s="75"/>
    </row>
    <row r="7" spans="2:9" ht="22.5" customHeight="1">
      <c r="B7" s="304" t="s">
        <v>270</v>
      </c>
      <c r="I7" s="75"/>
    </row>
    <row r="8" spans="2:9" ht="22.5" customHeight="1">
      <c r="B8" s="304" t="s">
        <v>271</v>
      </c>
      <c r="I8" s="75"/>
    </row>
    <row r="9" spans="2:9" ht="22.5" customHeight="1">
      <c r="B9" s="304" t="s">
        <v>272</v>
      </c>
      <c r="I9" s="75"/>
    </row>
    <row r="10" ht="22.5" customHeight="1">
      <c r="B10" s="304" t="s">
        <v>273</v>
      </c>
    </row>
    <row r="11" ht="47.25" customHeight="1">
      <c r="B11" s="301" t="s">
        <v>283</v>
      </c>
    </row>
    <row r="12" ht="21.75" customHeight="1">
      <c r="B12" s="304" t="s">
        <v>274</v>
      </c>
    </row>
    <row r="13" ht="26.25" customHeight="1">
      <c r="B13" s="312" t="s">
        <v>275</v>
      </c>
    </row>
    <row r="14" spans="2:3" ht="29.25" customHeight="1">
      <c r="B14" s="305" t="s">
        <v>276</v>
      </c>
      <c r="C14" s="70"/>
    </row>
    <row r="15" spans="2:3" ht="68.25" customHeight="1">
      <c r="B15" s="305" t="s">
        <v>277</v>
      </c>
      <c r="C15" s="70"/>
    </row>
    <row r="16" spans="2:3" ht="21.75" customHeight="1">
      <c r="B16" t="s">
        <v>278</v>
      </c>
      <c r="C16" s="69"/>
    </row>
    <row r="17" spans="2:3" ht="26.25" customHeight="1">
      <c r="B17" s="302" t="s">
        <v>46</v>
      </c>
      <c r="C17" s="71"/>
    </row>
    <row r="18" spans="2:3" ht="24.75" customHeight="1">
      <c r="B18" s="301" t="s">
        <v>279</v>
      </c>
      <c r="C18" s="70"/>
    </row>
    <row r="19" spans="2:3" ht="32.25" customHeight="1">
      <c r="B19" s="304" t="s">
        <v>280</v>
      </c>
      <c r="C19" s="70"/>
    </row>
    <row r="20" ht="58.5" customHeight="1">
      <c r="B20" s="301" t="s">
        <v>281</v>
      </c>
    </row>
    <row r="27" ht="26.25" customHeight="1">
      <c r="B27" s="306"/>
    </row>
    <row r="30" ht="26.25" customHeight="1">
      <c r="B30" s="307"/>
    </row>
    <row r="31" ht="26.25" customHeight="1">
      <c r="B31" s="308"/>
    </row>
    <row r="32" ht="26.25" customHeight="1">
      <c r="B32" s="308"/>
    </row>
    <row r="33" ht="26.25" customHeight="1">
      <c r="B33" s="308"/>
    </row>
    <row r="35" ht="26.25" customHeight="1">
      <c r="B35" s="309"/>
    </row>
    <row r="37" ht="26.25" customHeight="1">
      <c r="B37" s="309"/>
    </row>
  </sheetData>
  <sheetProtection/>
  <printOptions/>
  <pageMargins left="0.75" right="0.75" top="1" bottom="1" header="0.5" footer="0.5"/>
  <pageSetup fitToHeight="0" fitToWidth="1" horizontalDpi="300" verticalDpi="300" orientation="portrait" scale="96" r:id="rId1"/>
</worksheet>
</file>

<file path=xl/worksheets/sheet21.xml><?xml version="1.0" encoding="utf-8"?>
<worksheet xmlns="http://schemas.openxmlformats.org/spreadsheetml/2006/main" xmlns:r="http://schemas.openxmlformats.org/officeDocument/2006/relationships">
  <sheetPr>
    <pageSetUpPr fitToPage="1"/>
  </sheetPr>
  <dimension ref="A1:L53"/>
  <sheetViews>
    <sheetView zoomScale="98" zoomScaleNormal="98" zoomScalePageLayoutView="0" workbookViewId="0" topLeftCell="A1">
      <selection activeCell="N21" sqref="N21"/>
    </sheetView>
  </sheetViews>
  <sheetFormatPr defaultColWidth="9.140625" defaultRowHeight="12.75"/>
  <cols>
    <col min="1" max="1" width="9.28125" style="13" customWidth="1"/>
    <col min="2" max="2" width="16.421875" style="13" bestFit="1" customWidth="1"/>
    <col min="3" max="3" width="2.7109375" style="13" hidden="1" customWidth="1"/>
    <col min="4" max="4" width="13.8515625" style="13" customWidth="1"/>
    <col min="5" max="5" width="12.421875" style="13" customWidth="1"/>
    <col min="6" max="6" width="22.8515625" style="123" bestFit="1" customWidth="1"/>
    <col min="7" max="7" width="4.7109375" style="123" customWidth="1"/>
    <col min="8" max="8" width="34.57421875" style="110" bestFit="1" customWidth="1"/>
    <col min="9" max="9" width="8.421875" style="136" bestFit="1" customWidth="1"/>
    <col min="10" max="10" width="10.421875" style="136" bestFit="1" customWidth="1"/>
    <col min="11" max="12" width="15.8515625" style="13" bestFit="1" customWidth="1"/>
    <col min="13" max="16384" width="9.140625" style="13" customWidth="1"/>
  </cols>
  <sheetData>
    <row r="1" spans="9:10" ht="15.75" thickBot="1">
      <c r="I1" s="108" t="s">
        <v>33</v>
      </c>
      <c r="J1" s="124" t="s">
        <v>34</v>
      </c>
    </row>
    <row r="2" spans="1:12" ht="16.5" thickBot="1">
      <c r="A2" s="343" t="s">
        <v>0</v>
      </c>
      <c r="B2" s="344" t="s">
        <v>5</v>
      </c>
      <c r="C2" s="344" t="s">
        <v>11</v>
      </c>
      <c r="D2" s="344" t="s">
        <v>6</v>
      </c>
      <c r="E2" s="344" t="s">
        <v>7</v>
      </c>
      <c r="F2" s="345" t="s">
        <v>23</v>
      </c>
      <c r="G2" s="76"/>
      <c r="H2" s="109" t="s">
        <v>23</v>
      </c>
      <c r="I2" s="108" t="s">
        <v>32</v>
      </c>
      <c r="J2" s="124" t="s">
        <v>32</v>
      </c>
      <c r="K2" s="3" t="s">
        <v>31</v>
      </c>
      <c r="L2" s="13" t="s">
        <v>29</v>
      </c>
    </row>
    <row r="3" spans="1:12" ht="16.5" thickTop="1">
      <c r="A3" s="340">
        <v>2</v>
      </c>
      <c r="B3" s="341" t="str">
        <f>Entry!B3</f>
        <v>McKinnon</v>
      </c>
      <c r="C3" s="341" t="str">
        <f>Entry!C3</f>
        <v>Putnam/Schneider</v>
      </c>
      <c r="D3" s="341" t="str">
        <f>Entry!D3</f>
        <v>Ford</v>
      </c>
      <c r="E3" s="341" t="str">
        <f>'Day 8'!E4</f>
        <v>II</v>
      </c>
      <c r="F3" s="342" t="s">
        <v>24</v>
      </c>
      <c r="G3" s="76"/>
      <c r="H3" s="137" t="s">
        <v>24</v>
      </c>
      <c r="I3" s="127"/>
      <c r="J3" s="127"/>
      <c r="K3" s="128"/>
      <c r="L3" s="129"/>
    </row>
    <row r="4" spans="1:12" ht="15">
      <c r="A4" s="125">
        <v>3</v>
      </c>
      <c r="B4" s="18" t="str">
        <f>Entry!B4</f>
        <v>Adams</v>
      </c>
      <c r="C4" s="18" t="str">
        <f>Entry!C4</f>
        <v>Bonaime</v>
      </c>
      <c r="D4" s="18" t="str">
        <f>Entry!D4</f>
        <v>Subaru</v>
      </c>
      <c r="E4" s="18" t="str">
        <f>'Day 8'!E5</f>
        <v>I SOP</v>
      </c>
      <c r="F4" s="126"/>
      <c r="G4" s="76"/>
      <c r="H4" s="118" t="s">
        <v>220</v>
      </c>
      <c r="I4" s="130">
        <f>'Day 9 Totals'!P3</f>
        <v>1</v>
      </c>
      <c r="J4" s="94">
        <f>I4</f>
        <v>1</v>
      </c>
      <c r="K4" s="4">
        <v>1</v>
      </c>
      <c r="L4" s="131" t="e">
        <f>SUM(K4:K6)/3</f>
        <v>#REF!</v>
      </c>
    </row>
    <row r="5" spans="1:12" ht="15">
      <c r="A5" s="125">
        <v>4</v>
      </c>
      <c r="B5" s="18" t="str">
        <f>Entry!B5</f>
        <v>Wade</v>
      </c>
      <c r="C5" s="18" t="str">
        <f>Entry!C5</f>
        <v>Moghaddam</v>
      </c>
      <c r="D5" s="18" t="str">
        <f>Entry!D5</f>
        <v>Jeep</v>
      </c>
      <c r="E5" s="18" t="str">
        <f>'Day 8'!E6</f>
        <v>II SOP</v>
      </c>
      <c r="F5" s="126"/>
      <c r="G5" s="76"/>
      <c r="H5" s="118" t="s">
        <v>239</v>
      </c>
      <c r="I5" s="130">
        <f>'Day 9 Totals'!P6</f>
        <v>11</v>
      </c>
      <c r="J5" s="94">
        <f>I5</f>
        <v>11</v>
      </c>
      <c r="K5" s="4">
        <f>I5/J5</f>
        <v>1</v>
      </c>
      <c r="L5" s="131"/>
    </row>
    <row r="6" spans="1:12" ht="15.75" thickBot="1">
      <c r="A6" s="125">
        <v>5</v>
      </c>
      <c r="B6" s="18" t="str">
        <f>Entry!B6</f>
        <v>Cole</v>
      </c>
      <c r="C6" s="18" t="str">
        <f>Entry!C6</f>
        <v>Corbett</v>
      </c>
      <c r="D6" s="18" t="str">
        <f>Entry!D6</f>
        <v>Jeep</v>
      </c>
      <c r="E6" s="18" t="str">
        <f>'Day 8'!E7</f>
        <v>II SOP</v>
      </c>
      <c r="F6" s="126" t="str">
        <f>H8</f>
        <v>Fresh Air Rally Team</v>
      </c>
      <c r="G6" s="76"/>
      <c r="H6" s="138" t="s">
        <v>240</v>
      </c>
      <c r="I6" s="133">
        <f>'Day 9 Totals'!P8</f>
        <v>12</v>
      </c>
      <c r="J6" s="142" t="e">
        <f>'Overall by number'!#REF!</f>
        <v>#REF!</v>
      </c>
      <c r="K6" s="143" t="e">
        <f>I6/J6</f>
        <v>#REF!</v>
      </c>
      <c r="L6" s="135"/>
    </row>
    <row r="7" spans="1:11" ht="15.75" thickBot="1">
      <c r="A7" s="125">
        <v>6</v>
      </c>
      <c r="B7" s="18" t="str">
        <f>Entry!B7</f>
        <v>Blackie</v>
      </c>
      <c r="C7" s="18" t="str">
        <f>Entry!C7</f>
        <v>Blackie</v>
      </c>
      <c r="D7" s="18" t="str">
        <f>Entry!D7</f>
        <v>Jeep</v>
      </c>
      <c r="E7" s="18" t="str">
        <f>'Day 8'!E8</f>
        <v>II SOP</v>
      </c>
      <c r="F7" s="126" t="str">
        <f>H8</f>
        <v>Fresh Air Rally Team</v>
      </c>
      <c r="G7" s="76"/>
      <c r="H7" s="109"/>
      <c r="J7" s="144"/>
      <c r="K7" s="110"/>
    </row>
    <row r="8" spans="1:12" ht="15.75">
      <c r="A8" s="125">
        <v>7</v>
      </c>
      <c r="B8" s="18" t="str">
        <f>Entry!B8</f>
        <v>Hines</v>
      </c>
      <c r="C8" s="18" t="str">
        <f>Entry!C8</f>
        <v>Zimmerman</v>
      </c>
      <c r="D8" s="18" t="str">
        <f>Entry!D8</f>
        <v>Subaru</v>
      </c>
      <c r="E8" s="18" t="str">
        <f>'Day 8'!E9</f>
        <v>I</v>
      </c>
      <c r="F8" s="126"/>
      <c r="G8" s="76"/>
      <c r="H8" s="137" t="s">
        <v>249</v>
      </c>
      <c r="I8" s="127"/>
      <c r="J8" s="145"/>
      <c r="K8" s="146"/>
      <c r="L8" s="129"/>
    </row>
    <row r="9" spans="1:12" ht="15">
      <c r="A9" s="125">
        <v>8</v>
      </c>
      <c r="B9" s="18" t="str">
        <f>Entry!B9</f>
        <v>Cramer</v>
      </c>
      <c r="C9" s="18" t="str">
        <f>Entry!C9</f>
        <v>Cramer/Handow</v>
      </c>
      <c r="D9" s="18" t="str">
        <f>Entry!D9</f>
        <v>Lancia</v>
      </c>
      <c r="E9" s="18" t="str">
        <f>'Day 8'!E10</f>
        <v>H80</v>
      </c>
      <c r="F9" s="126"/>
      <c r="G9" s="76"/>
      <c r="H9" s="118" t="s">
        <v>250</v>
      </c>
      <c r="I9" s="130">
        <f>'Day 9 Totals'!P4</f>
        <v>21</v>
      </c>
      <c r="J9" s="94" t="e">
        <f>'Overall by number'!#REF!</f>
        <v>#REF!</v>
      </c>
      <c r="K9" s="4" t="e">
        <f>I9/J9</f>
        <v>#REF!</v>
      </c>
      <c r="L9" s="131" t="e">
        <f>SUM(K9:K11)/3</f>
        <v>#REF!</v>
      </c>
    </row>
    <row r="10" spans="1:12" ht="15">
      <c r="A10" s="125">
        <v>9</v>
      </c>
      <c r="B10" s="18" t="str">
        <f>Entry!B10</f>
        <v>Riddell</v>
      </c>
      <c r="C10" s="18" t="str">
        <f>Entry!C10</f>
        <v>Riddell</v>
      </c>
      <c r="D10" s="18" t="str">
        <f>Entry!D10</f>
        <v>Triumph</v>
      </c>
      <c r="E10" s="18" t="str">
        <f>'Day 8'!E11</f>
        <v>H70</v>
      </c>
      <c r="F10" s="126"/>
      <c r="G10" s="76"/>
      <c r="H10" s="118" t="s">
        <v>251</v>
      </c>
      <c r="I10" s="130">
        <f>'Day 9 Totals'!P5</f>
        <v>25</v>
      </c>
      <c r="J10" s="94" t="e">
        <f>'Overall by number'!#REF!</f>
        <v>#REF!</v>
      </c>
      <c r="K10" s="4" t="e">
        <f>I10/J10</f>
        <v>#REF!</v>
      </c>
      <c r="L10" s="131"/>
    </row>
    <row r="11" spans="1:12" ht="15.75" thickBot="1">
      <c r="A11" s="125">
        <v>10</v>
      </c>
      <c r="B11" s="18" t="str">
        <f>Entry!B11</f>
        <v>Hayslip</v>
      </c>
      <c r="C11" s="18" t="str">
        <f>Entry!C11</f>
        <v>Kriesen</v>
      </c>
      <c r="D11" s="18" t="str">
        <f>Entry!D11</f>
        <v>Chevy</v>
      </c>
      <c r="E11" s="18" t="str">
        <f>'Day 8'!E12</f>
        <v>II SOP</v>
      </c>
      <c r="F11" s="126" t="s">
        <v>24</v>
      </c>
      <c r="G11" s="76"/>
      <c r="H11" s="138" t="s">
        <v>252</v>
      </c>
      <c r="I11" s="133">
        <f>'Day 9 Totals'!P15</f>
        <v>42</v>
      </c>
      <c r="J11" s="142" t="e">
        <f>'Overall by number'!#REF!</f>
        <v>#REF!</v>
      </c>
      <c r="K11" s="143" t="e">
        <f>I11/J11</f>
        <v>#REF!</v>
      </c>
      <c r="L11" s="135"/>
    </row>
    <row r="12" spans="1:12" ht="15.75" thickBot="1">
      <c r="A12" s="125">
        <v>11</v>
      </c>
      <c r="B12" s="18" t="str">
        <f>Entry!B12</f>
        <v>Pyck</v>
      </c>
      <c r="C12" s="18" t="str">
        <f>Entry!C12</f>
        <v>Nelson</v>
      </c>
      <c r="D12" s="18" t="str">
        <f>Entry!D12</f>
        <v>Jeep</v>
      </c>
      <c r="E12" s="18" t="str">
        <f>'Day 8'!E13</f>
        <v>II SOP</v>
      </c>
      <c r="F12" s="126"/>
      <c r="G12" s="76"/>
      <c r="H12" s="73"/>
      <c r="I12" s="147"/>
      <c r="J12" s="148"/>
      <c r="K12" s="149"/>
      <c r="L12" s="150"/>
    </row>
    <row r="13" spans="1:12" ht="15.75">
      <c r="A13" s="125">
        <v>12</v>
      </c>
      <c r="B13" s="18" t="str">
        <f>Entry!B13</f>
        <v>Cairns</v>
      </c>
      <c r="C13" s="18" t="str">
        <f>Entry!C13</f>
        <v>Cairns</v>
      </c>
      <c r="D13" s="18" t="str">
        <f>Entry!D13</f>
        <v>Jeep</v>
      </c>
      <c r="E13" s="18" t="str">
        <f>'Day 8'!E14</f>
        <v>II SOP</v>
      </c>
      <c r="F13" s="126"/>
      <c r="G13" s="76"/>
      <c r="H13" s="137"/>
      <c r="I13" s="127"/>
      <c r="J13" s="145"/>
      <c r="K13" s="146"/>
      <c r="L13" s="129"/>
    </row>
    <row r="14" spans="1:12" ht="15">
      <c r="A14" s="125">
        <v>13</v>
      </c>
      <c r="B14" s="18" t="str">
        <f>Entry!B14</f>
        <v>Cook</v>
      </c>
      <c r="C14" s="18" t="str">
        <f>Entry!C14</f>
        <v>Cook</v>
      </c>
      <c r="D14" s="18" t="str">
        <f>Entry!D14</f>
        <v>Jeep</v>
      </c>
      <c r="E14" s="18" t="str">
        <f>'Day 8'!E15</f>
        <v>II SOP</v>
      </c>
      <c r="F14" s="126"/>
      <c r="G14" s="76"/>
      <c r="H14" s="118"/>
      <c r="I14" s="130">
        <f>'Day 9 Totals'!P7</f>
        <v>31</v>
      </c>
      <c r="J14" s="94">
        <f>'Class scores'!F40</f>
        <v>761</v>
      </c>
      <c r="K14" s="4">
        <f>I14/J14</f>
        <v>0.040735873850197106</v>
      </c>
      <c r="L14" s="131"/>
    </row>
    <row r="15" spans="1:12" ht="15">
      <c r="A15" s="125">
        <v>14</v>
      </c>
      <c r="B15" s="18" t="str">
        <f>Entry!B15</f>
        <v>Holdaway</v>
      </c>
      <c r="C15" s="18" t="str">
        <f>Entry!C15</f>
        <v>Holdaway</v>
      </c>
      <c r="D15" s="18" t="str">
        <f>Entry!D15</f>
        <v>Austin</v>
      </c>
      <c r="E15" s="18" t="str">
        <f>'Day 8'!E16</f>
        <v>H60</v>
      </c>
      <c r="F15" s="126"/>
      <c r="G15" s="76"/>
      <c r="H15" s="118"/>
      <c r="I15" s="130">
        <f>'Day 9 Totals'!P9</f>
        <v>2</v>
      </c>
      <c r="J15" s="94">
        <f>'Class scores'!F3</f>
        <v>461</v>
      </c>
      <c r="K15" s="4"/>
      <c r="L15" s="151" t="s">
        <v>57</v>
      </c>
    </row>
    <row r="16" spans="1:12" ht="15.75" thickBot="1">
      <c r="A16" s="125">
        <v>15</v>
      </c>
      <c r="B16" s="18" t="str">
        <f>Entry!B16</f>
        <v>Higgs</v>
      </c>
      <c r="C16" s="18" t="str">
        <f>Entry!C16</f>
        <v>Pettersson</v>
      </c>
      <c r="D16" s="18" t="str">
        <f>Entry!D16</f>
        <v>Leyland</v>
      </c>
      <c r="E16" s="18" t="str">
        <f>'Day 8'!E48</f>
        <v>TOURING</v>
      </c>
      <c r="F16" s="126"/>
      <c r="G16" s="76"/>
      <c r="H16" s="138"/>
      <c r="I16" s="133">
        <f>'Day 9 Totals'!P17</f>
        <v>7</v>
      </c>
      <c r="J16" s="142">
        <f>'Class scores'!F3</f>
        <v>461</v>
      </c>
      <c r="K16" s="143">
        <f>I16/J16</f>
        <v>0.015184381778741865</v>
      </c>
      <c r="L16" s="135"/>
    </row>
    <row r="17" spans="1:11" ht="15">
      <c r="A17" s="125">
        <v>16</v>
      </c>
      <c r="B17" s="18" t="str">
        <f>Entry!B17</f>
        <v>Friend</v>
      </c>
      <c r="C17" s="18" t="str">
        <f>Entry!C17</f>
        <v>Thomas</v>
      </c>
      <c r="D17" s="18" t="str">
        <f>Entry!D17</f>
        <v>Mini</v>
      </c>
      <c r="E17" s="18" t="str">
        <f>'Day 8'!E17</f>
        <v>I SOP</v>
      </c>
      <c r="F17" s="126"/>
      <c r="G17" s="76"/>
      <c r="H17" s="109"/>
      <c r="J17" s="144"/>
      <c r="K17" s="110"/>
    </row>
    <row r="18" spans="1:7" ht="15">
      <c r="A18" s="125">
        <v>17</v>
      </c>
      <c r="B18" s="18" t="str">
        <f>Entry!B18</f>
        <v>Li</v>
      </c>
      <c r="C18" s="18" t="str">
        <f>Entry!C18</f>
        <v>Boyd</v>
      </c>
      <c r="D18" s="18" t="str">
        <f>Entry!D18</f>
        <v>Ford</v>
      </c>
      <c r="E18" s="18" t="e">
        <f>'Day 8'!#REF!</f>
        <v>#REF!</v>
      </c>
      <c r="F18" s="126"/>
      <c r="G18" s="76"/>
    </row>
    <row r="19" spans="1:12" ht="15">
      <c r="A19" s="125">
        <v>19</v>
      </c>
      <c r="B19" s="18" t="str">
        <f>Entry!B19</f>
        <v>Pollock</v>
      </c>
      <c r="C19" s="18" t="str">
        <f>Entry!C19</f>
        <v>Pollock</v>
      </c>
      <c r="D19" s="18" t="str">
        <f>Entry!D19</f>
        <v>Porsche</v>
      </c>
      <c r="E19" s="18" t="e">
        <f>'Day 8'!#REF!</f>
        <v>#REF!</v>
      </c>
      <c r="F19" s="126"/>
      <c r="G19" s="76"/>
      <c r="H19" s="3"/>
      <c r="I19" s="107"/>
      <c r="J19" s="130"/>
      <c r="K19" s="59"/>
      <c r="L19" s="131"/>
    </row>
    <row r="20" spans="1:12" ht="15">
      <c r="A20" s="125">
        <v>20</v>
      </c>
      <c r="B20" s="18" t="str">
        <f>Entry!B20</f>
        <v>Neff</v>
      </c>
      <c r="C20" s="18" t="str">
        <f>Entry!C20</f>
        <v>Holland</v>
      </c>
      <c r="D20" s="18" t="str">
        <f>Entry!D20</f>
        <v>GMC</v>
      </c>
      <c r="E20" s="18" t="str">
        <f>'Day 8'!E20</f>
        <v>II SOP</v>
      </c>
      <c r="F20" s="126"/>
      <c r="G20" s="76"/>
      <c r="H20" s="3"/>
      <c r="I20" s="130"/>
      <c r="J20" s="130"/>
      <c r="K20" s="59"/>
      <c r="L20" s="131"/>
    </row>
    <row r="21" spans="1:12" ht="15.75" thickBot="1">
      <c r="A21" s="311">
        <v>21</v>
      </c>
      <c r="B21" s="18" t="str">
        <f>Entry!B21</f>
        <v>Perkins</v>
      </c>
      <c r="C21" s="18" t="str">
        <f>Entry!C21</f>
        <v>Perkins</v>
      </c>
      <c r="D21" s="18" t="str">
        <f>Entry!D21</f>
        <v>Toyota</v>
      </c>
      <c r="E21" s="18" t="str">
        <f>'Day 8'!E21</f>
        <v>II SOP</v>
      </c>
      <c r="F21" s="126"/>
      <c r="G21" s="76"/>
      <c r="H21" s="132"/>
      <c r="I21" s="133"/>
      <c r="J21" s="133"/>
      <c r="K21" s="134"/>
      <c r="L21" s="135"/>
    </row>
    <row r="22" spans="1:7" ht="15">
      <c r="A22" s="125">
        <v>22</v>
      </c>
      <c r="B22" s="18" t="str">
        <f>Entry!B22</f>
        <v>Koon</v>
      </c>
      <c r="C22" s="18" t="str">
        <f>Entry!C22</f>
        <v>Bonkoski</v>
      </c>
      <c r="D22" s="18" t="str">
        <f>Entry!D22</f>
        <v>Lexus</v>
      </c>
      <c r="E22" s="18" t="str">
        <f>'Day 8'!E22</f>
        <v>II SOP</v>
      </c>
      <c r="F22" s="126"/>
      <c r="G22" s="76"/>
    </row>
    <row r="23" spans="1:7" ht="15">
      <c r="A23" s="125">
        <v>23</v>
      </c>
      <c r="B23" s="18" t="str">
        <f>Entry!B23</f>
        <v>O'Leary</v>
      </c>
      <c r="C23" s="18" t="str">
        <f>Entry!C23</f>
        <v>Landaker/O'Leary</v>
      </c>
      <c r="D23" s="18" t="str">
        <f>Entry!D23</f>
        <v>Jeep</v>
      </c>
      <c r="E23" s="18" t="str">
        <f>'Day 8'!E23</f>
        <v>II SOP</v>
      </c>
      <c r="F23" s="126"/>
      <c r="G23" s="76"/>
    </row>
    <row r="24" spans="1:7" ht="15">
      <c r="A24" s="125">
        <v>24</v>
      </c>
      <c r="B24" s="18" t="str">
        <f>Entry!B24</f>
        <v>Wacker</v>
      </c>
      <c r="C24" s="18" t="str">
        <f>Entry!C24</f>
        <v>Metcalf</v>
      </c>
      <c r="D24" s="18" t="str">
        <f>Entry!D24</f>
        <v>Mercury</v>
      </c>
      <c r="E24" s="18" t="str">
        <f>'Day 8'!E24</f>
        <v>H60</v>
      </c>
      <c r="F24" s="126"/>
      <c r="G24" s="76"/>
    </row>
    <row r="25" spans="1:7" ht="15">
      <c r="A25" s="125">
        <v>25</v>
      </c>
      <c r="B25" s="18" t="str">
        <f>Entry!B25</f>
        <v>Eisleben</v>
      </c>
      <c r="C25" s="18" t="str">
        <f>Entry!C25</f>
        <v>Eisleben</v>
      </c>
      <c r="D25" s="18" t="str">
        <f>Entry!D25</f>
        <v>Shelby</v>
      </c>
      <c r="E25" s="18" t="str">
        <f>'Day 8'!E25</f>
        <v>H60</v>
      </c>
      <c r="F25" s="126"/>
      <c r="G25" s="76"/>
    </row>
    <row r="26" spans="1:7" ht="15">
      <c r="A26" s="125">
        <v>27</v>
      </c>
      <c r="B26" s="18" t="str">
        <f>Entry!B26</f>
        <v>Theriault</v>
      </c>
      <c r="C26" s="18" t="str">
        <f>Entry!C26</f>
        <v>Pickles</v>
      </c>
      <c r="D26" s="18" t="str">
        <f>Entry!D26</f>
        <v>Subaru</v>
      </c>
      <c r="E26" s="18" t="str">
        <f>'Day 8'!E26</f>
        <v>I</v>
      </c>
      <c r="F26" s="126"/>
      <c r="G26" s="76"/>
    </row>
    <row r="27" spans="1:7" ht="15">
      <c r="A27" s="125">
        <v>29</v>
      </c>
      <c r="B27" s="18" t="str">
        <f>Entry!B27</f>
        <v>Biggers</v>
      </c>
      <c r="C27" s="18" t="str">
        <f>Entry!C27</f>
        <v>Danylo/Steel</v>
      </c>
      <c r="D27" s="18" t="str">
        <f>Entry!D27</f>
        <v>Dodge</v>
      </c>
      <c r="E27" s="18" t="e">
        <f>'Day 8'!#REF!</f>
        <v>#REF!</v>
      </c>
      <c r="F27" s="126"/>
      <c r="G27" s="76"/>
    </row>
    <row r="28" spans="1:6" ht="15">
      <c r="A28" s="125">
        <v>31</v>
      </c>
      <c r="B28" s="18" t="str">
        <f>Entry!B28</f>
        <v>Alley</v>
      </c>
      <c r="C28" s="18">
        <f>Entry!C29</f>
        <v>0</v>
      </c>
      <c r="D28" s="18" t="str">
        <f>Entry!D28</f>
        <v>KTM</v>
      </c>
      <c r="E28" s="18" t="str">
        <f>'Day 8'!E31</f>
        <v>IV SOP</v>
      </c>
      <c r="F28" s="126" t="s">
        <v>24</v>
      </c>
    </row>
    <row r="29" spans="1:6" ht="15">
      <c r="A29" s="125">
        <v>33</v>
      </c>
      <c r="B29" s="18" t="str">
        <f>Entry!B29</f>
        <v>Holcomb</v>
      </c>
      <c r="C29" s="18">
        <f>Entry!C30</f>
        <v>0</v>
      </c>
      <c r="D29" s="18" t="str">
        <f>Entry!D30</f>
        <v>KTM</v>
      </c>
      <c r="E29" s="18" t="str">
        <f>'Day 8'!E32</f>
        <v>IV SOP</v>
      </c>
      <c r="F29" s="126"/>
    </row>
    <row r="30" spans="1:6" ht="15">
      <c r="A30" s="125">
        <v>34</v>
      </c>
      <c r="B30" s="18" t="str">
        <f>Entry!B30</f>
        <v>Rutherford</v>
      </c>
      <c r="C30" s="18">
        <f>Entry!C31</f>
        <v>0</v>
      </c>
      <c r="D30" s="18" t="str">
        <f>Entry!D31</f>
        <v>KTM</v>
      </c>
      <c r="E30" s="18" t="str">
        <f>'Day 8'!E33</f>
        <v>IV</v>
      </c>
      <c r="F30" s="126"/>
    </row>
    <row r="31" spans="1:6" ht="15">
      <c r="A31" s="125">
        <v>35</v>
      </c>
      <c r="B31" s="18" t="str">
        <f>Entry!B31</f>
        <v>Cairns</v>
      </c>
      <c r="C31" s="18">
        <f>Entry!C32</f>
        <v>0</v>
      </c>
      <c r="D31" s="18" t="s">
        <v>232</v>
      </c>
      <c r="E31" s="18" t="str">
        <f>'Day 8'!E49</f>
        <v>TOURING</v>
      </c>
      <c r="F31" s="126"/>
    </row>
    <row r="32" spans="1:6" ht="15">
      <c r="A32" s="125">
        <v>36</v>
      </c>
      <c r="B32" s="18" t="str">
        <f>Entry!B32</f>
        <v>Pyck</v>
      </c>
      <c r="C32" s="18">
        <f>Entry!C33</f>
        <v>0</v>
      </c>
      <c r="D32" s="18" t="str">
        <f>Entry!D32</f>
        <v>Suzuki</v>
      </c>
      <c r="E32" s="18" t="str">
        <f>'Day 8'!E35</f>
        <v>III</v>
      </c>
      <c r="F32" s="126"/>
    </row>
    <row r="33" spans="1:6" ht="15">
      <c r="A33" s="125">
        <v>37</v>
      </c>
      <c r="B33" s="18" t="str">
        <f>Entry!B33</f>
        <v>Sorenson</v>
      </c>
      <c r="C33" s="18">
        <f>Entry!C34</f>
        <v>0</v>
      </c>
      <c r="D33" s="18" t="str">
        <f>Entry!D33</f>
        <v>KTM</v>
      </c>
      <c r="E33" s="18" t="str">
        <f>'Day 8'!E36</f>
        <v>IV SOP</v>
      </c>
      <c r="F33" s="126" t="str">
        <f>H8</f>
        <v>Fresh Air Rally Team</v>
      </c>
    </row>
    <row r="34" spans="1:6" ht="15">
      <c r="A34" s="125">
        <v>38</v>
      </c>
      <c r="B34" s="18" t="str">
        <f>Entry!B34</f>
        <v>Toney</v>
      </c>
      <c r="C34" s="18">
        <f>Entry!C35</f>
        <v>0</v>
      </c>
      <c r="D34" s="18" t="str">
        <f>Entry!D34</f>
        <v>Kawasaki</v>
      </c>
      <c r="E34" s="18" t="str">
        <f>'Day 8'!E37</f>
        <v>IV SOP</v>
      </c>
      <c r="F34" s="126"/>
    </row>
    <row r="35" spans="1:6" ht="15">
      <c r="A35" s="125">
        <v>40</v>
      </c>
      <c r="B35" s="18" t="str">
        <f>Entry!B35</f>
        <v>Guthrie</v>
      </c>
      <c r="C35" s="18">
        <f>Entry!C36</f>
        <v>0</v>
      </c>
      <c r="D35" s="18" t="str">
        <f>Entry!D35</f>
        <v>Moto Guzzi</v>
      </c>
      <c r="E35" s="18" t="str">
        <f>'Day 8'!E38</f>
        <v>IV SOP</v>
      </c>
      <c r="F35" s="126"/>
    </row>
    <row r="36" spans="1:6" ht="15">
      <c r="A36" s="125">
        <v>41</v>
      </c>
      <c r="B36" s="18" t="str">
        <f>Entry!B36</f>
        <v>Van Wyck</v>
      </c>
      <c r="C36" s="18">
        <f>Entry!C37</f>
        <v>0</v>
      </c>
      <c r="D36" s="18" t="str">
        <f>Entry!D36</f>
        <v>Kawasaki</v>
      </c>
      <c r="E36" s="18" t="str">
        <f>'Day 8'!E39</f>
        <v>IV SOP</v>
      </c>
      <c r="F36" s="126"/>
    </row>
    <row r="37" spans="1:6" ht="15">
      <c r="A37" s="125">
        <v>42</v>
      </c>
      <c r="B37" s="18" t="str">
        <f>Entry!B37</f>
        <v>Beckers</v>
      </c>
      <c r="C37" s="18">
        <f>Entry!C38</f>
        <v>0</v>
      </c>
      <c r="D37" s="18" t="str">
        <f>Entry!D37</f>
        <v>KTM</v>
      </c>
      <c r="E37" s="18" t="str">
        <f>'Day 8'!E40</f>
        <v>IV</v>
      </c>
      <c r="F37" s="126"/>
    </row>
    <row r="38" spans="1:6" ht="15">
      <c r="A38" s="125">
        <v>43</v>
      </c>
      <c r="B38" s="18" t="str">
        <f>Entry!B38</f>
        <v>Beckers</v>
      </c>
      <c r="C38" s="18">
        <f>Entry!C39</f>
        <v>0</v>
      </c>
      <c r="D38" s="18" t="str">
        <f>Entry!D38</f>
        <v>KTM</v>
      </c>
      <c r="E38" s="18" t="str">
        <f>'Day 8'!E41</f>
        <v>III SOP</v>
      </c>
      <c r="F38" s="126"/>
    </row>
    <row r="39" spans="1:6" ht="15">
      <c r="A39" s="125">
        <v>44</v>
      </c>
      <c r="B39" s="18" t="str">
        <f>Entry!B39</f>
        <v>Nash</v>
      </c>
      <c r="C39" s="18">
        <f>Entry!C40</f>
        <v>0</v>
      </c>
      <c r="D39" s="18" t="str">
        <f>Entry!D39</f>
        <v>Suzuki</v>
      </c>
      <c r="E39" s="18" t="str">
        <f>'Day 8'!E42</f>
        <v>IV SOP</v>
      </c>
      <c r="F39" s="126"/>
    </row>
    <row r="40" spans="1:6" ht="15">
      <c r="A40" s="125">
        <v>45</v>
      </c>
      <c r="B40" s="18" t="str">
        <f>Entry!B40</f>
        <v>Nash</v>
      </c>
      <c r="C40" s="18">
        <f>Entry!C41</f>
        <v>0</v>
      </c>
      <c r="D40" s="18" t="str">
        <f>Entry!D40</f>
        <v>Suzuki</v>
      </c>
      <c r="E40" s="18" t="str">
        <f>'Day 8'!E43</f>
        <v>IV SOP</v>
      </c>
      <c r="F40" s="126"/>
    </row>
    <row r="41" spans="1:6" ht="15">
      <c r="A41" s="125">
        <v>46</v>
      </c>
      <c r="B41" s="18" t="str">
        <f>Entry!B41</f>
        <v>Smoljan</v>
      </c>
      <c r="C41" s="18">
        <f>Entry!C42</f>
        <v>0</v>
      </c>
      <c r="D41" s="18" t="str">
        <f>Entry!D41</f>
        <v>KTM</v>
      </c>
      <c r="E41" s="18" t="str">
        <f>'Day 8'!E50</f>
        <v>TOURING</v>
      </c>
      <c r="F41" s="126"/>
    </row>
    <row r="42" spans="1:6" ht="15">
      <c r="A42" s="125">
        <v>47</v>
      </c>
      <c r="B42" s="18" t="str">
        <f>Entry!B42</f>
        <v>Degarate</v>
      </c>
      <c r="C42" s="18">
        <f>Entry!C43</f>
        <v>0</v>
      </c>
      <c r="D42" s="18" t="str">
        <f>Entry!D42</f>
        <v>Husqvarna</v>
      </c>
      <c r="E42" s="18" t="str">
        <f>'Day 8'!E51</f>
        <v>TOURING</v>
      </c>
      <c r="F42" s="126"/>
    </row>
    <row r="43" spans="1:6" ht="15">
      <c r="A43" s="125">
        <v>48</v>
      </c>
      <c r="B43" s="18" t="str">
        <f>Entry!B43</f>
        <v>Reese</v>
      </c>
      <c r="C43" s="18">
        <f>Entry!C44</f>
        <v>0</v>
      </c>
      <c r="D43" s="18" t="str">
        <f>Entry!D43</f>
        <v>BMW</v>
      </c>
      <c r="E43" s="18" t="str">
        <f>'Day 8'!E52</f>
        <v>TOURING</v>
      </c>
      <c r="F43" s="126"/>
    </row>
    <row r="44" spans="1:6" ht="15">
      <c r="A44" s="125">
        <v>49</v>
      </c>
      <c r="B44" s="18" t="str">
        <f>Entry!B44</f>
        <v>Esen</v>
      </c>
      <c r="C44" s="18">
        <f>Entry!C45</f>
        <v>0</v>
      </c>
      <c r="D44" s="18" t="str">
        <f>Entry!D44</f>
        <v>Triumph</v>
      </c>
      <c r="E44" s="18" t="str">
        <f>'Day 8'!E53</f>
        <v>TOURING</v>
      </c>
      <c r="F44" s="126"/>
    </row>
    <row r="45" spans="1:6" ht="15">
      <c r="A45" s="125">
        <v>50</v>
      </c>
      <c r="B45" s="18" t="str">
        <f>Entry!B45</f>
        <v>Anderson</v>
      </c>
      <c r="C45" s="18">
        <f>Entry!C46</f>
        <v>0</v>
      </c>
      <c r="D45" s="18" t="str">
        <f>Entry!D45</f>
        <v>BMW</v>
      </c>
      <c r="E45" s="18" t="str">
        <f>'Day 8'!E44</f>
        <v>IV</v>
      </c>
      <c r="F45" s="126"/>
    </row>
    <row r="46" spans="1:6" ht="15">
      <c r="A46" s="125">
        <v>51</v>
      </c>
      <c r="B46" s="18" t="str">
        <f>Entry!B46</f>
        <v>Johnson</v>
      </c>
      <c r="C46" s="18">
        <f>Entry!C47</f>
        <v>0</v>
      </c>
      <c r="D46" s="18" t="str">
        <f>Entry!D46</f>
        <v>Honda</v>
      </c>
      <c r="E46" s="18" t="str">
        <f>'Day 8'!E45</f>
        <v>III SOP</v>
      </c>
      <c r="F46" s="126"/>
    </row>
    <row r="47" spans="1:6" ht="15">
      <c r="A47" s="125">
        <v>52</v>
      </c>
      <c r="B47" s="18" t="str">
        <f>Entry!B47</f>
        <v>Tynes</v>
      </c>
      <c r="C47" s="18">
        <f>Entry!C48</f>
        <v>0</v>
      </c>
      <c r="D47" s="18" t="str">
        <f>Entry!D47</f>
        <v>Yamaha</v>
      </c>
      <c r="E47" s="18" t="str">
        <f>'Day 8'!E46</f>
        <v>III SOP</v>
      </c>
      <c r="F47" s="126"/>
    </row>
    <row r="48" spans="1:6" ht="15">
      <c r="A48" s="125">
        <v>53</v>
      </c>
      <c r="B48" s="18" t="str">
        <f>Entry!B48</f>
        <v>Sailor</v>
      </c>
      <c r="C48" s="18">
        <f>Entry!C49</f>
        <v>0</v>
      </c>
      <c r="D48" s="18" t="str">
        <f>Entry!D48</f>
        <v>Yamaha</v>
      </c>
      <c r="E48" s="18" t="e">
        <f>'Day 8'!#REF!</f>
        <v>#REF!</v>
      </c>
      <c r="F48" s="126"/>
    </row>
    <row r="49" spans="1:6" ht="15">
      <c r="A49" s="125">
        <v>54</v>
      </c>
      <c r="B49" s="18" t="str">
        <f>Entry!B49</f>
        <v>Walkker</v>
      </c>
      <c r="C49" s="18">
        <f>Entry!C50</f>
        <v>0</v>
      </c>
      <c r="D49" s="18" t="str">
        <f>Entry!D49</f>
        <v>BMW</v>
      </c>
      <c r="E49" s="18" t="str">
        <f>'Day 8'!E54</f>
        <v>TOURING</v>
      </c>
      <c r="F49" s="126"/>
    </row>
    <row r="50" spans="1:6" ht="15">
      <c r="A50" s="125">
        <v>55</v>
      </c>
      <c r="B50" s="18" t="str">
        <f>Entry!B50</f>
        <v>Martynov</v>
      </c>
      <c r="C50" s="18">
        <f>Entry!C51</f>
        <v>0</v>
      </c>
      <c r="D50" s="18" t="str">
        <f>Entry!D50</f>
        <v>KTM</v>
      </c>
      <c r="E50" s="18">
        <f>'Day 8'!E47</f>
        <v>0</v>
      </c>
      <c r="F50" s="126"/>
    </row>
    <row r="51" spans="1:6" ht="15">
      <c r="A51" s="125">
        <v>56</v>
      </c>
      <c r="B51" s="18" t="str">
        <f>Entry!B51</f>
        <v>Mackey</v>
      </c>
      <c r="C51" s="18">
        <f>Entry!C52</f>
        <v>0</v>
      </c>
      <c r="D51" s="18" t="str">
        <f>Entry!D51</f>
        <v>Suzuki</v>
      </c>
      <c r="E51" s="18">
        <f>'Day 8'!E56</f>
        <v>0</v>
      </c>
      <c r="F51" s="126"/>
    </row>
    <row r="52" spans="1:6" ht="15">
      <c r="A52" s="125">
        <v>57</v>
      </c>
      <c r="B52" s="18" t="str">
        <f>Entry!B52</f>
        <v>Shirley</v>
      </c>
      <c r="C52" s="18">
        <f>Entry!C53</f>
        <v>0</v>
      </c>
      <c r="D52" s="18" t="str">
        <f>Entry!D52</f>
        <v>KTM</v>
      </c>
      <c r="E52" s="18">
        <f>'Day 8'!E57</f>
        <v>0</v>
      </c>
      <c r="F52" s="126"/>
    </row>
    <row r="53" spans="1:4" ht="15">
      <c r="A53" s="125">
        <v>58</v>
      </c>
      <c r="B53" s="18" t="str">
        <f>Entry!B53</f>
        <v>Thompson</v>
      </c>
      <c r="C53" s="18">
        <f>Entry!C54</f>
        <v>0</v>
      </c>
      <c r="D53" s="18" t="str">
        <f>Entry!D53</f>
        <v>KTM</v>
      </c>
    </row>
  </sheetData>
  <sheetProtection/>
  <printOptions horizontalCentered="1"/>
  <pageMargins left="0.5" right="0.5" top="1" bottom="1" header="0.75" footer="0.75"/>
  <pageSetup fitToHeight="1" fitToWidth="1" horizontalDpi="600" verticalDpi="600" orientation="landscape" scale="77" r:id="rId2"/>
  <headerFooter>
    <oddHeader>&amp;C&amp;"Arial,Bold"&amp;14WINTER ALCAN 2016 - TEAM SCORES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H85"/>
  <sheetViews>
    <sheetView zoomScale="87" zoomScaleNormal="87" zoomScalePageLayoutView="0" workbookViewId="0" topLeftCell="A1">
      <selection activeCell="E12" sqref="E12"/>
    </sheetView>
  </sheetViews>
  <sheetFormatPr defaultColWidth="9.140625" defaultRowHeight="12.75"/>
  <cols>
    <col min="1" max="1" width="6.8515625" style="3" customWidth="1"/>
    <col min="2" max="2" width="15.8515625" style="3" customWidth="1"/>
    <col min="3" max="3" width="20.7109375" style="3" bestFit="1" customWidth="1"/>
    <col min="4" max="4" width="15.28125" style="3" hidden="1" customWidth="1"/>
    <col min="5" max="5" width="14.00390625" style="3" customWidth="1"/>
    <col min="6" max="15" width="4.7109375" style="3" customWidth="1"/>
    <col min="16" max="16" width="5.421875" style="3" bestFit="1" customWidth="1"/>
    <col min="17" max="26" width="4.7109375" style="3" customWidth="1"/>
    <col min="27" max="27" width="5.421875" style="3" bestFit="1" customWidth="1"/>
    <col min="28" max="28" width="8.8515625" style="3" bestFit="1" customWidth="1"/>
    <col min="29" max="29" width="9.00390625" style="3" hidden="1" customWidth="1"/>
    <col min="30" max="30" width="15.7109375" style="3" hidden="1" customWidth="1"/>
    <col min="31" max="31" width="14.7109375" style="3" hidden="1" customWidth="1"/>
    <col min="32" max="32" width="10.140625" style="3" hidden="1" customWidth="1"/>
    <col min="33" max="33" width="11.8515625" style="4" hidden="1" customWidth="1"/>
    <col min="34" max="34" width="21.140625" style="4" hidden="1" customWidth="1"/>
    <col min="35" max="16384" width="9.140625" style="4" customWidth="1"/>
  </cols>
  <sheetData>
    <row r="1" spans="1:34" s="21" customFormat="1" ht="15" customHeight="1">
      <c r="A1" s="19"/>
      <c r="B1" s="20"/>
      <c r="C1" s="20"/>
      <c r="D1" s="20"/>
      <c r="E1" s="116" t="s">
        <v>13</v>
      </c>
      <c r="F1" s="410" t="s">
        <v>139</v>
      </c>
      <c r="G1" s="411"/>
      <c r="H1" s="410" t="s">
        <v>140</v>
      </c>
      <c r="I1" s="411"/>
      <c r="J1" s="410" t="s">
        <v>141</v>
      </c>
      <c r="K1" s="411"/>
      <c r="L1" s="410" t="s">
        <v>142</v>
      </c>
      <c r="M1" s="411"/>
      <c r="N1" s="410" t="s">
        <v>143</v>
      </c>
      <c r="O1" s="417"/>
      <c r="P1" s="84" t="s">
        <v>16</v>
      </c>
      <c r="Q1" s="419" t="s">
        <v>130</v>
      </c>
      <c r="R1" s="411"/>
      <c r="S1" s="410" t="s">
        <v>131</v>
      </c>
      <c r="T1" s="411"/>
      <c r="U1" s="410" t="s">
        <v>144</v>
      </c>
      <c r="V1" s="411"/>
      <c r="W1" s="410" t="s">
        <v>132</v>
      </c>
      <c r="X1" s="411"/>
      <c r="Y1" s="410" t="s">
        <v>133</v>
      </c>
      <c r="Z1" s="417"/>
      <c r="AA1" s="84" t="s">
        <v>16</v>
      </c>
      <c r="AB1" s="177" t="s">
        <v>58</v>
      </c>
      <c r="AC1" s="47" t="s">
        <v>58</v>
      </c>
      <c r="AD1" s="61"/>
      <c r="AE1" s="58"/>
      <c r="AF1" s="46" t="s">
        <v>10</v>
      </c>
      <c r="AG1" s="164"/>
      <c r="AH1" s="58"/>
    </row>
    <row r="2" spans="1:34" s="21" customFormat="1" ht="15.75">
      <c r="A2" s="22"/>
      <c r="B2" s="23"/>
      <c r="C2" s="23"/>
      <c r="D2" s="23"/>
      <c r="E2" s="117" t="s">
        <v>14</v>
      </c>
      <c r="F2" s="412"/>
      <c r="G2" s="413"/>
      <c r="H2" s="412"/>
      <c r="I2" s="413"/>
      <c r="J2" s="412"/>
      <c r="K2" s="413"/>
      <c r="L2" s="412"/>
      <c r="M2" s="413"/>
      <c r="N2" s="412"/>
      <c r="O2" s="418"/>
      <c r="P2" s="85">
        <v>1</v>
      </c>
      <c r="Q2" s="418"/>
      <c r="R2" s="413"/>
      <c r="S2" s="412"/>
      <c r="T2" s="413"/>
      <c r="U2" s="412"/>
      <c r="V2" s="413"/>
      <c r="W2" s="412"/>
      <c r="X2" s="413"/>
      <c r="Y2" s="412"/>
      <c r="Z2" s="418"/>
      <c r="AA2" s="85">
        <v>2</v>
      </c>
      <c r="AB2" s="178" t="s">
        <v>1</v>
      </c>
      <c r="AC2" s="48" t="s">
        <v>4</v>
      </c>
      <c r="AD2" s="38" t="s">
        <v>5</v>
      </c>
      <c r="AE2" s="44" t="s">
        <v>12</v>
      </c>
      <c r="AF2" s="37" t="s">
        <v>4</v>
      </c>
      <c r="AG2" s="165" t="s">
        <v>10</v>
      </c>
      <c r="AH2" s="44" t="s">
        <v>25</v>
      </c>
    </row>
    <row r="3" spans="1:34" s="3" customFormat="1" ht="16.5" thickBot="1">
      <c r="A3" s="333" t="s">
        <v>9</v>
      </c>
      <c r="B3" s="353" t="s">
        <v>5</v>
      </c>
      <c r="C3" s="353" t="s">
        <v>285</v>
      </c>
      <c r="D3" s="353" t="s">
        <v>6</v>
      </c>
      <c r="E3" s="392" t="s">
        <v>7</v>
      </c>
      <c r="F3" s="355"/>
      <c r="G3" s="356" t="s">
        <v>3</v>
      </c>
      <c r="H3" s="355"/>
      <c r="I3" s="356" t="s">
        <v>3</v>
      </c>
      <c r="J3" s="355"/>
      <c r="K3" s="356" t="s">
        <v>3</v>
      </c>
      <c r="L3" s="355"/>
      <c r="M3" s="356" t="s">
        <v>3</v>
      </c>
      <c r="N3" s="355"/>
      <c r="O3" s="357" t="s">
        <v>3</v>
      </c>
      <c r="P3" s="393"/>
      <c r="Q3" s="359"/>
      <c r="R3" s="360" t="s">
        <v>3</v>
      </c>
      <c r="S3" s="357"/>
      <c r="T3" s="357" t="s">
        <v>3</v>
      </c>
      <c r="U3" s="355"/>
      <c r="V3" s="356" t="s">
        <v>3</v>
      </c>
      <c r="W3" s="355"/>
      <c r="X3" s="356" t="s">
        <v>3</v>
      </c>
      <c r="Y3" s="355"/>
      <c r="Z3" s="357" t="s">
        <v>3</v>
      </c>
      <c r="AA3" s="358"/>
      <c r="AB3" s="358"/>
      <c r="AC3" s="68"/>
      <c r="AD3" s="29"/>
      <c r="AE3" s="62"/>
      <c r="AG3" s="166"/>
      <c r="AH3" s="64"/>
    </row>
    <row r="4" spans="1:34" ht="16.5" thickTop="1">
      <c r="A4" s="190" t="e">
        <f>'Class info'!#REF!</f>
        <v>#REF!</v>
      </c>
      <c r="B4" s="190" t="str">
        <f>Entry!B2</f>
        <v>PHANTOM</v>
      </c>
      <c r="C4" s="190" t="str">
        <f>Entry!C2</f>
        <v>PHANTOM</v>
      </c>
      <c r="D4" s="190"/>
      <c r="E4" s="190"/>
      <c r="F4" s="213">
        <v>0</v>
      </c>
      <c r="G4" s="214" t="s">
        <v>128</v>
      </c>
      <c r="H4" s="213">
        <v>0</v>
      </c>
      <c r="I4" s="214" t="s">
        <v>128</v>
      </c>
      <c r="J4" s="213">
        <v>0</v>
      </c>
      <c r="K4" s="214" t="s">
        <v>128</v>
      </c>
      <c r="L4" s="213">
        <v>0</v>
      </c>
      <c r="M4" s="214" t="s">
        <v>128</v>
      </c>
      <c r="N4" s="213">
        <v>0</v>
      </c>
      <c r="O4" s="248" t="s">
        <v>128</v>
      </c>
      <c r="P4" s="175">
        <f>F4+H4+J4+L4+N4</f>
        <v>0</v>
      </c>
      <c r="Q4" s="223">
        <v>0</v>
      </c>
      <c r="R4" s="214" t="s">
        <v>128</v>
      </c>
      <c r="S4" s="213">
        <v>0</v>
      </c>
      <c r="T4" s="214" t="s">
        <v>128</v>
      </c>
      <c r="U4" s="213">
        <v>0</v>
      </c>
      <c r="V4" s="214" t="s">
        <v>128</v>
      </c>
      <c r="W4" s="213">
        <v>0</v>
      </c>
      <c r="X4" s="214" t="s">
        <v>128</v>
      </c>
      <c r="Y4" s="213">
        <v>0</v>
      </c>
      <c r="Z4" s="248" t="s">
        <v>128</v>
      </c>
      <c r="AA4" s="175">
        <f>Y4+W4+U4+S4+Q4</f>
        <v>0</v>
      </c>
      <c r="AB4" s="175">
        <f>AA4+P4</f>
        <v>0</v>
      </c>
      <c r="AC4" s="57"/>
      <c r="AD4" s="36" t="str">
        <f aca="true" t="shared" si="0" ref="AD4:AD13">B4</f>
        <v>PHANTOM</v>
      </c>
      <c r="AE4" s="63" t="str">
        <f aca="true" t="shared" si="1" ref="AE4:AE13">C4</f>
        <v>PHANTOM</v>
      </c>
      <c r="AF4" s="67">
        <v>1</v>
      </c>
      <c r="AG4" s="30">
        <f aca="true" t="shared" si="2" ref="AG4:AG13">E4</f>
        <v>0</v>
      </c>
      <c r="AH4" s="65"/>
    </row>
    <row r="5" spans="1:34" ht="15.75">
      <c r="A5" s="30" t="e">
        <f>'Class info'!#REF!</f>
        <v>#REF!</v>
      </c>
      <c r="B5" s="30" t="str">
        <f>Entry!B3</f>
        <v>McKinnon</v>
      </c>
      <c r="C5" s="30" t="str">
        <f>Entry!C3</f>
        <v>Putnam/Schneider</v>
      </c>
      <c r="D5" s="30"/>
      <c r="E5" s="30"/>
      <c r="F5" s="31">
        <v>1</v>
      </c>
      <c r="G5" s="31" t="s">
        <v>126</v>
      </c>
      <c r="H5" s="31">
        <v>2</v>
      </c>
      <c r="I5" s="31" t="s">
        <v>126</v>
      </c>
      <c r="J5" s="31">
        <v>2</v>
      </c>
      <c r="K5" s="31" t="s">
        <v>49</v>
      </c>
      <c r="L5" s="31">
        <v>0</v>
      </c>
      <c r="M5" s="167" t="s">
        <v>128</v>
      </c>
      <c r="N5" s="31">
        <v>1</v>
      </c>
      <c r="O5" s="77" t="s">
        <v>126</v>
      </c>
      <c r="P5" s="176">
        <f aca="true" t="shared" si="3" ref="P5:P54">F5+H5+J5+L5+N5</f>
        <v>6</v>
      </c>
      <c r="Q5" s="169"/>
      <c r="R5" s="31"/>
      <c r="S5" s="31"/>
      <c r="T5" s="31"/>
      <c r="U5" s="31"/>
      <c r="V5" s="31"/>
      <c r="W5" s="31"/>
      <c r="X5" s="31"/>
      <c r="Y5" s="31"/>
      <c r="Z5" s="77"/>
      <c r="AA5" s="176">
        <f aca="true" t="shared" si="4" ref="AA5:AA53">Y5+W5+U5+S5+Q5</f>
        <v>0</v>
      </c>
      <c r="AB5" s="176">
        <f aca="true" t="shared" si="5" ref="AB5:AB54">AA5+P5</f>
        <v>6</v>
      </c>
      <c r="AC5" s="57">
        <f>RANK(AB5,$AB$5:$AB$54,1)</f>
        <v>1</v>
      </c>
      <c r="AD5" s="36" t="str">
        <f t="shared" si="0"/>
        <v>McKinnon</v>
      </c>
      <c r="AE5" s="63" t="str">
        <f t="shared" si="1"/>
        <v>Putnam/Schneider</v>
      </c>
      <c r="AF5" s="67">
        <v>1</v>
      </c>
      <c r="AG5" s="30">
        <f t="shared" si="2"/>
        <v>0</v>
      </c>
      <c r="AH5" s="65"/>
    </row>
    <row r="6" spans="1:34" ht="15.75">
      <c r="A6" s="30" t="e">
        <f>'Class info'!#REF!</f>
        <v>#REF!</v>
      </c>
      <c r="B6" s="30" t="str">
        <f>Entry!B4</f>
        <v>Adams</v>
      </c>
      <c r="C6" s="30" t="str">
        <f>Entry!C4</f>
        <v>Bonaime</v>
      </c>
      <c r="D6" s="30"/>
      <c r="E6" s="30"/>
      <c r="F6" s="31"/>
      <c r="G6" s="31"/>
      <c r="H6" s="31"/>
      <c r="I6" s="31"/>
      <c r="J6" s="31"/>
      <c r="K6" s="31"/>
      <c r="L6" s="31"/>
      <c r="M6" s="31"/>
      <c r="N6" s="31"/>
      <c r="O6" s="77"/>
      <c r="P6" s="176">
        <f t="shared" si="3"/>
        <v>0</v>
      </c>
      <c r="Q6" s="169">
        <v>3</v>
      </c>
      <c r="R6" s="31" t="s">
        <v>49</v>
      </c>
      <c r="S6" s="31">
        <v>0</v>
      </c>
      <c r="T6" s="167" t="s">
        <v>128</v>
      </c>
      <c r="U6" s="31">
        <v>7</v>
      </c>
      <c r="V6" s="31" t="s">
        <v>126</v>
      </c>
      <c r="W6" s="31">
        <v>6</v>
      </c>
      <c r="X6" s="31" t="s">
        <v>126</v>
      </c>
      <c r="Y6" s="31">
        <v>10</v>
      </c>
      <c r="Z6" s="77" t="s">
        <v>126</v>
      </c>
      <c r="AA6" s="176">
        <f t="shared" si="4"/>
        <v>26</v>
      </c>
      <c r="AB6" s="176">
        <f t="shared" si="5"/>
        <v>26</v>
      </c>
      <c r="AC6" s="57">
        <f aca="true" t="shared" si="6" ref="AC6:AC37">RANK(AB6,$AB$4:$AB$54,1)</f>
        <v>11</v>
      </c>
      <c r="AD6" s="36" t="str">
        <f t="shared" si="0"/>
        <v>Adams</v>
      </c>
      <c r="AE6" s="63" t="str">
        <f t="shared" si="1"/>
        <v>Bonaime</v>
      </c>
      <c r="AF6" s="67">
        <v>3</v>
      </c>
      <c r="AG6" s="30">
        <f t="shared" si="2"/>
        <v>0</v>
      </c>
      <c r="AH6" s="65"/>
    </row>
    <row r="7" spans="1:34" ht="15.75">
      <c r="A7" s="30" t="e">
        <f>'Class info'!#REF!</f>
        <v>#REF!</v>
      </c>
      <c r="B7" s="30" t="str">
        <f>Entry!B5</f>
        <v>Wade</v>
      </c>
      <c r="C7" s="30" t="str">
        <f>Entry!C5</f>
        <v>Moghaddam</v>
      </c>
      <c r="D7" s="30"/>
      <c r="E7" s="30"/>
      <c r="F7" s="31"/>
      <c r="G7" s="31"/>
      <c r="H7" s="31"/>
      <c r="I7" s="31"/>
      <c r="J7" s="31"/>
      <c r="K7" s="31"/>
      <c r="L7" s="31"/>
      <c r="M7" s="31"/>
      <c r="N7" s="31"/>
      <c r="O7" s="77"/>
      <c r="P7" s="176">
        <f t="shared" si="3"/>
        <v>0</v>
      </c>
      <c r="Q7" s="169">
        <v>6</v>
      </c>
      <c r="R7" s="31" t="s">
        <v>126</v>
      </c>
      <c r="S7" s="31">
        <v>16</v>
      </c>
      <c r="T7" s="31" t="s">
        <v>49</v>
      </c>
      <c r="U7" s="31">
        <v>14</v>
      </c>
      <c r="V7" s="31" t="s">
        <v>126</v>
      </c>
      <c r="W7" s="31">
        <v>3</v>
      </c>
      <c r="X7" s="31" t="s">
        <v>49</v>
      </c>
      <c r="Y7" s="31">
        <v>4</v>
      </c>
      <c r="Z7" s="77" t="s">
        <v>49</v>
      </c>
      <c r="AA7" s="176">
        <f t="shared" si="4"/>
        <v>43</v>
      </c>
      <c r="AB7" s="176">
        <f t="shared" si="5"/>
        <v>43</v>
      </c>
      <c r="AC7" s="57">
        <f t="shared" si="6"/>
        <v>24</v>
      </c>
      <c r="AD7" s="36" t="str">
        <f t="shared" si="0"/>
        <v>Wade</v>
      </c>
      <c r="AE7" s="63" t="str">
        <f t="shared" si="1"/>
        <v>Moghaddam</v>
      </c>
      <c r="AF7" s="67">
        <v>2</v>
      </c>
      <c r="AG7" s="30">
        <f t="shared" si="2"/>
        <v>0</v>
      </c>
      <c r="AH7" s="65"/>
    </row>
    <row r="8" spans="1:34" ht="15.75">
      <c r="A8" s="30" t="e">
        <f>'Class info'!#REF!</f>
        <v>#REF!</v>
      </c>
      <c r="B8" s="30" t="str">
        <f>Entry!B6</f>
        <v>Cole</v>
      </c>
      <c r="C8" s="30" t="str">
        <f>Entry!C6</f>
        <v>Corbett</v>
      </c>
      <c r="D8" s="30"/>
      <c r="E8" s="30"/>
      <c r="F8" s="31"/>
      <c r="G8" s="31"/>
      <c r="H8" s="31"/>
      <c r="I8" s="31"/>
      <c r="J8" s="31"/>
      <c r="K8" s="31"/>
      <c r="L8" s="31"/>
      <c r="M8" s="31"/>
      <c r="N8" s="31"/>
      <c r="O8" s="77"/>
      <c r="P8" s="176">
        <f t="shared" si="3"/>
        <v>0</v>
      </c>
      <c r="Q8" s="169">
        <v>6</v>
      </c>
      <c r="R8" s="31" t="s">
        <v>126</v>
      </c>
      <c r="S8" s="31">
        <v>3</v>
      </c>
      <c r="T8" s="31" t="s">
        <v>126</v>
      </c>
      <c r="U8" s="31">
        <v>6</v>
      </c>
      <c r="V8" s="31" t="s">
        <v>126</v>
      </c>
      <c r="W8" s="31">
        <v>6</v>
      </c>
      <c r="X8" s="31" t="s">
        <v>126</v>
      </c>
      <c r="Y8" s="31">
        <v>10</v>
      </c>
      <c r="Z8" s="77" t="s">
        <v>126</v>
      </c>
      <c r="AA8" s="176">
        <f t="shared" si="4"/>
        <v>31</v>
      </c>
      <c r="AB8" s="176">
        <f t="shared" si="5"/>
        <v>31</v>
      </c>
      <c r="AC8" s="57">
        <f t="shared" si="6"/>
        <v>15</v>
      </c>
      <c r="AD8" s="36" t="str">
        <f t="shared" si="0"/>
        <v>Cole</v>
      </c>
      <c r="AE8" s="63" t="str">
        <f t="shared" si="1"/>
        <v>Corbett</v>
      </c>
      <c r="AF8" s="67">
        <v>7</v>
      </c>
      <c r="AG8" s="30">
        <f t="shared" si="2"/>
        <v>0</v>
      </c>
      <c r="AH8" s="65"/>
    </row>
    <row r="9" spans="1:34" ht="15.75">
      <c r="A9" s="30" t="e">
        <f>'Class info'!#REF!</f>
        <v>#REF!</v>
      </c>
      <c r="B9" s="30" t="str">
        <f>Entry!B7</f>
        <v>Blackie</v>
      </c>
      <c r="C9" s="30" t="str">
        <f>Entry!C7</f>
        <v>Blackie</v>
      </c>
      <c r="D9" s="30"/>
      <c r="E9" s="30"/>
      <c r="F9" s="31"/>
      <c r="G9" s="31"/>
      <c r="H9" s="31"/>
      <c r="I9" s="31"/>
      <c r="J9" s="31"/>
      <c r="K9" s="31"/>
      <c r="L9" s="31"/>
      <c r="M9" s="31"/>
      <c r="N9" s="31"/>
      <c r="O9" s="77"/>
      <c r="P9" s="176">
        <f t="shared" si="3"/>
        <v>0</v>
      </c>
      <c r="Q9" s="169">
        <v>28</v>
      </c>
      <c r="R9" s="31" t="s">
        <v>126</v>
      </c>
      <c r="S9" s="31">
        <v>22</v>
      </c>
      <c r="T9" s="31" t="s">
        <v>49</v>
      </c>
      <c r="U9" s="31">
        <v>32</v>
      </c>
      <c r="V9" s="31" t="s">
        <v>126</v>
      </c>
      <c r="W9" s="31">
        <v>23</v>
      </c>
      <c r="X9" s="31" t="s">
        <v>126</v>
      </c>
      <c r="Y9" s="31">
        <v>24</v>
      </c>
      <c r="Z9" s="77" t="s">
        <v>126</v>
      </c>
      <c r="AA9" s="176">
        <f t="shared" si="4"/>
        <v>129</v>
      </c>
      <c r="AB9" s="176">
        <f t="shared" si="5"/>
        <v>129</v>
      </c>
      <c r="AC9" s="57">
        <f t="shared" si="6"/>
        <v>36</v>
      </c>
      <c r="AD9" s="36" t="str">
        <f t="shared" si="0"/>
        <v>Blackie</v>
      </c>
      <c r="AE9" s="63" t="str">
        <f t="shared" si="1"/>
        <v>Blackie</v>
      </c>
      <c r="AF9" s="67">
        <v>3</v>
      </c>
      <c r="AG9" s="30">
        <f t="shared" si="2"/>
        <v>0</v>
      </c>
      <c r="AH9" s="65"/>
    </row>
    <row r="10" spans="1:34" ht="15.75">
      <c r="A10" s="30" t="e">
        <f>'Class info'!#REF!</f>
        <v>#REF!</v>
      </c>
      <c r="B10" s="30" t="str">
        <f>Entry!B8</f>
        <v>Hines</v>
      </c>
      <c r="C10" s="30" t="str">
        <f>Entry!C8</f>
        <v>Zimmerman</v>
      </c>
      <c r="D10" s="30"/>
      <c r="E10" s="30"/>
      <c r="F10" s="31"/>
      <c r="G10" s="31"/>
      <c r="H10" s="31"/>
      <c r="I10" s="31"/>
      <c r="J10" s="31"/>
      <c r="K10" s="31"/>
      <c r="L10" s="31"/>
      <c r="M10" s="31"/>
      <c r="N10" s="31"/>
      <c r="O10" s="77"/>
      <c r="P10" s="176">
        <f t="shared" si="3"/>
        <v>0</v>
      </c>
      <c r="Q10" s="169">
        <v>2</v>
      </c>
      <c r="R10" s="31" t="s">
        <v>49</v>
      </c>
      <c r="S10" s="31">
        <v>3</v>
      </c>
      <c r="T10" s="31" t="s">
        <v>126</v>
      </c>
      <c r="U10" s="31">
        <v>18</v>
      </c>
      <c r="V10" s="31" t="s">
        <v>126</v>
      </c>
      <c r="W10" s="31">
        <v>4</v>
      </c>
      <c r="X10" s="31" t="s">
        <v>126</v>
      </c>
      <c r="Y10" s="31">
        <v>8</v>
      </c>
      <c r="Z10" s="77" t="s">
        <v>49</v>
      </c>
      <c r="AA10" s="176">
        <f t="shared" si="4"/>
        <v>35</v>
      </c>
      <c r="AB10" s="176">
        <f t="shared" si="5"/>
        <v>35</v>
      </c>
      <c r="AC10" s="57">
        <f t="shared" si="6"/>
        <v>17</v>
      </c>
      <c r="AD10" s="36" t="str">
        <f t="shared" si="0"/>
        <v>Hines</v>
      </c>
      <c r="AE10" s="63" t="str">
        <f t="shared" si="1"/>
        <v>Zimmerman</v>
      </c>
      <c r="AF10" s="67">
        <v>2</v>
      </c>
      <c r="AG10" s="30">
        <f t="shared" si="2"/>
        <v>0</v>
      </c>
      <c r="AH10" s="65"/>
    </row>
    <row r="11" spans="1:34" ht="15.75">
      <c r="A11" s="30" t="e">
        <f>'Class info'!#REF!</f>
        <v>#REF!</v>
      </c>
      <c r="B11" s="30" t="str">
        <f>Entry!B9</f>
        <v>Cramer</v>
      </c>
      <c r="C11" s="30" t="str">
        <f>Entry!C9</f>
        <v>Cramer/Handow</v>
      </c>
      <c r="D11" s="30"/>
      <c r="E11" s="30"/>
      <c r="F11" s="31">
        <v>2</v>
      </c>
      <c r="G11" s="31" t="s">
        <v>126</v>
      </c>
      <c r="H11" s="31">
        <v>8</v>
      </c>
      <c r="I11" s="31" t="s">
        <v>126</v>
      </c>
      <c r="J11" s="31">
        <v>4</v>
      </c>
      <c r="K11" s="31" t="s">
        <v>126</v>
      </c>
      <c r="L11" s="31">
        <v>3</v>
      </c>
      <c r="M11" s="31" t="s">
        <v>49</v>
      </c>
      <c r="N11" s="31">
        <v>1</v>
      </c>
      <c r="O11" s="77" t="s">
        <v>126</v>
      </c>
      <c r="P11" s="176">
        <f t="shared" si="3"/>
        <v>18</v>
      </c>
      <c r="Q11" s="169"/>
      <c r="R11" s="31"/>
      <c r="S11" s="31"/>
      <c r="T11" s="31"/>
      <c r="U11" s="31"/>
      <c r="V11" s="31"/>
      <c r="W11" s="31"/>
      <c r="X11" s="31"/>
      <c r="Y11" s="31"/>
      <c r="Z11" s="77"/>
      <c r="AA11" s="176">
        <f t="shared" si="4"/>
        <v>0</v>
      </c>
      <c r="AB11" s="176">
        <f t="shared" si="5"/>
        <v>18</v>
      </c>
      <c r="AC11" s="57">
        <f t="shared" si="6"/>
        <v>5</v>
      </c>
      <c r="AD11" s="36" t="str">
        <f t="shared" si="0"/>
        <v>Cramer</v>
      </c>
      <c r="AE11" s="63" t="str">
        <f t="shared" si="1"/>
        <v>Cramer/Handow</v>
      </c>
      <c r="AF11" s="67">
        <v>1</v>
      </c>
      <c r="AG11" s="30">
        <f t="shared" si="2"/>
        <v>0</v>
      </c>
      <c r="AH11" s="65"/>
    </row>
    <row r="12" spans="1:34" ht="15.75">
      <c r="A12" s="30" t="e">
        <f>'Class info'!#REF!</f>
        <v>#REF!</v>
      </c>
      <c r="B12" s="30" t="str">
        <f>Entry!B10</f>
        <v>Riddell</v>
      </c>
      <c r="C12" s="30" t="str">
        <f>Entry!C10</f>
        <v>Riddell</v>
      </c>
      <c r="D12" s="30"/>
      <c r="E12" s="30"/>
      <c r="F12" s="31">
        <v>2</v>
      </c>
      <c r="G12" s="31" t="s">
        <v>126</v>
      </c>
      <c r="H12" s="31">
        <v>0</v>
      </c>
      <c r="I12" s="167" t="s">
        <v>128</v>
      </c>
      <c r="J12" s="31">
        <v>13</v>
      </c>
      <c r="K12" s="31" t="s">
        <v>49</v>
      </c>
      <c r="L12" s="31">
        <v>0</v>
      </c>
      <c r="M12" s="167" t="s">
        <v>128</v>
      </c>
      <c r="N12" s="31">
        <v>23</v>
      </c>
      <c r="O12" s="77" t="s">
        <v>49</v>
      </c>
      <c r="P12" s="176">
        <f t="shared" si="3"/>
        <v>38</v>
      </c>
      <c r="Q12" s="169"/>
      <c r="R12" s="31"/>
      <c r="S12" s="31"/>
      <c r="T12" s="31"/>
      <c r="U12" s="31"/>
      <c r="V12" s="31"/>
      <c r="W12" s="31"/>
      <c r="X12" s="31"/>
      <c r="Y12" s="31"/>
      <c r="Z12" s="77"/>
      <c r="AA12" s="176">
        <f t="shared" si="4"/>
        <v>0</v>
      </c>
      <c r="AB12" s="176">
        <f t="shared" si="5"/>
        <v>38</v>
      </c>
      <c r="AC12" s="57">
        <f t="shared" si="6"/>
        <v>20</v>
      </c>
      <c r="AD12" s="36" t="str">
        <f t="shared" si="0"/>
        <v>Riddell</v>
      </c>
      <c r="AE12" s="63" t="str">
        <f t="shared" si="1"/>
        <v>Riddell</v>
      </c>
      <c r="AF12" s="67">
        <v>2</v>
      </c>
      <c r="AG12" s="30">
        <f t="shared" si="2"/>
        <v>0</v>
      </c>
      <c r="AH12" s="65"/>
    </row>
    <row r="13" spans="1:34" ht="15.75">
      <c r="A13" s="30" t="e">
        <f>'Class info'!#REF!</f>
        <v>#REF!</v>
      </c>
      <c r="B13" s="30" t="str">
        <f>Entry!B11</f>
        <v>Hayslip</v>
      </c>
      <c r="C13" s="30" t="str">
        <f>Entry!C11</f>
        <v>Kriesen</v>
      </c>
      <c r="D13" s="30"/>
      <c r="E13" s="30"/>
      <c r="F13" s="31">
        <v>3</v>
      </c>
      <c r="G13" s="31" t="s">
        <v>126</v>
      </c>
      <c r="H13" s="31">
        <v>16</v>
      </c>
      <c r="I13" s="31" t="s">
        <v>126</v>
      </c>
      <c r="J13" s="31">
        <v>1</v>
      </c>
      <c r="K13" s="31" t="s">
        <v>126</v>
      </c>
      <c r="L13" s="31">
        <v>4</v>
      </c>
      <c r="M13" s="31" t="s">
        <v>126</v>
      </c>
      <c r="N13" s="31">
        <v>1</v>
      </c>
      <c r="O13" s="77" t="s">
        <v>49</v>
      </c>
      <c r="P13" s="176">
        <f t="shared" si="3"/>
        <v>25</v>
      </c>
      <c r="Q13" s="169"/>
      <c r="R13" s="31"/>
      <c r="S13" s="31"/>
      <c r="T13" s="31"/>
      <c r="U13" s="31"/>
      <c r="V13" s="31"/>
      <c r="W13" s="31"/>
      <c r="X13" s="31"/>
      <c r="Y13" s="31"/>
      <c r="Z13" s="77"/>
      <c r="AA13" s="176">
        <f t="shared" si="4"/>
        <v>0</v>
      </c>
      <c r="AB13" s="176">
        <f t="shared" si="5"/>
        <v>25</v>
      </c>
      <c r="AC13" s="57">
        <f t="shared" si="6"/>
        <v>9</v>
      </c>
      <c r="AD13" s="36" t="str">
        <f t="shared" si="0"/>
        <v>Hayslip</v>
      </c>
      <c r="AE13" s="63" t="str">
        <f t="shared" si="1"/>
        <v>Kriesen</v>
      </c>
      <c r="AF13" s="67">
        <v>1</v>
      </c>
      <c r="AG13" s="30">
        <f t="shared" si="2"/>
        <v>0</v>
      </c>
      <c r="AH13" s="65"/>
    </row>
    <row r="14" spans="1:34" ht="15.75">
      <c r="A14" s="30">
        <v>11</v>
      </c>
      <c r="B14" s="30" t="str">
        <f>Entry!B12</f>
        <v>Pyck</v>
      </c>
      <c r="C14" s="30" t="str">
        <f>Entry!C12</f>
        <v>Nelson</v>
      </c>
      <c r="D14" s="30"/>
      <c r="E14" s="30"/>
      <c r="F14" s="31">
        <v>1</v>
      </c>
      <c r="G14" s="31" t="s">
        <v>49</v>
      </c>
      <c r="H14" s="31">
        <v>5</v>
      </c>
      <c r="I14" s="31" t="s">
        <v>126</v>
      </c>
      <c r="J14" s="31">
        <v>30</v>
      </c>
      <c r="K14" s="31" t="s">
        <v>49</v>
      </c>
      <c r="L14" s="31">
        <v>22</v>
      </c>
      <c r="M14" s="31" t="s">
        <v>49</v>
      </c>
      <c r="N14" s="31">
        <v>54</v>
      </c>
      <c r="O14" s="77" t="s">
        <v>49</v>
      </c>
      <c r="P14" s="176">
        <f t="shared" si="3"/>
        <v>112</v>
      </c>
      <c r="Q14" s="169"/>
      <c r="R14" s="31"/>
      <c r="S14" s="31"/>
      <c r="T14" s="31"/>
      <c r="U14" s="31"/>
      <c r="V14" s="31"/>
      <c r="W14" s="31"/>
      <c r="X14" s="31"/>
      <c r="Y14" s="31"/>
      <c r="Z14" s="77"/>
      <c r="AA14" s="176">
        <f t="shared" si="4"/>
        <v>0</v>
      </c>
      <c r="AB14" s="176">
        <f t="shared" si="5"/>
        <v>112</v>
      </c>
      <c r="AC14" s="57">
        <f t="shared" si="6"/>
        <v>34</v>
      </c>
      <c r="AD14" s="36"/>
      <c r="AE14" s="63"/>
      <c r="AF14" s="67"/>
      <c r="AG14" s="30"/>
      <c r="AH14" s="65"/>
    </row>
    <row r="15" spans="1:34" ht="15.75">
      <c r="A15" s="30" t="e">
        <f>'Class info'!#REF!</f>
        <v>#REF!</v>
      </c>
      <c r="B15" s="30" t="str">
        <f>Entry!B13</f>
        <v>Cairns</v>
      </c>
      <c r="C15" s="30" t="str">
        <f>Entry!C13</f>
        <v>Cairns</v>
      </c>
      <c r="D15" s="30"/>
      <c r="E15" s="30"/>
      <c r="F15" s="31">
        <v>2</v>
      </c>
      <c r="G15" s="31" t="s">
        <v>126</v>
      </c>
      <c r="H15" s="31">
        <v>10</v>
      </c>
      <c r="I15" s="31" t="s">
        <v>49</v>
      </c>
      <c r="J15" s="31">
        <v>27</v>
      </c>
      <c r="K15" s="31" t="s">
        <v>49</v>
      </c>
      <c r="L15" s="31">
        <v>19</v>
      </c>
      <c r="M15" s="31" t="s">
        <v>49</v>
      </c>
      <c r="N15" s="31">
        <v>19</v>
      </c>
      <c r="O15" s="77" t="s">
        <v>49</v>
      </c>
      <c r="P15" s="176">
        <f t="shared" si="3"/>
        <v>77</v>
      </c>
      <c r="Q15" s="169"/>
      <c r="R15" s="31"/>
      <c r="S15" s="31"/>
      <c r="T15" s="31"/>
      <c r="U15" s="31"/>
      <c r="V15" s="31"/>
      <c r="W15" s="31"/>
      <c r="X15" s="31"/>
      <c r="Y15" s="31"/>
      <c r="Z15" s="77"/>
      <c r="AA15" s="176">
        <f t="shared" si="4"/>
        <v>0</v>
      </c>
      <c r="AB15" s="176">
        <f t="shared" si="5"/>
        <v>77</v>
      </c>
      <c r="AC15" s="57">
        <f t="shared" si="6"/>
        <v>29</v>
      </c>
      <c r="AD15" s="36" t="str">
        <f aca="true" t="shared" si="7" ref="AD15:AE28">B15</f>
        <v>Cairns</v>
      </c>
      <c r="AE15" s="63" t="str">
        <f t="shared" si="7"/>
        <v>Cairns</v>
      </c>
      <c r="AF15" s="67">
        <v>1</v>
      </c>
      <c r="AG15" s="30">
        <f aca="true" t="shared" si="8" ref="AG15:AG44">E15</f>
        <v>0</v>
      </c>
      <c r="AH15" s="65"/>
    </row>
    <row r="16" spans="1:34" s="3" customFormat="1" ht="15.75">
      <c r="A16" s="30" t="e">
        <f>'Class info'!#REF!</f>
        <v>#REF!</v>
      </c>
      <c r="B16" s="30" t="str">
        <f>Entry!B14</f>
        <v>Cook</v>
      </c>
      <c r="C16" s="30" t="str">
        <f>Entry!C14</f>
        <v>Cook</v>
      </c>
      <c r="D16" s="30"/>
      <c r="E16" s="30"/>
      <c r="F16" s="31">
        <v>2</v>
      </c>
      <c r="G16" s="31" t="s">
        <v>126</v>
      </c>
      <c r="H16" s="31">
        <v>21</v>
      </c>
      <c r="I16" s="31" t="s">
        <v>49</v>
      </c>
      <c r="J16" s="31">
        <v>20</v>
      </c>
      <c r="K16" s="31" t="s">
        <v>49</v>
      </c>
      <c r="L16" s="31">
        <v>60</v>
      </c>
      <c r="M16" s="31" t="s">
        <v>49</v>
      </c>
      <c r="N16" s="31">
        <v>42</v>
      </c>
      <c r="O16" s="77" t="s">
        <v>49</v>
      </c>
      <c r="P16" s="176">
        <f t="shared" si="3"/>
        <v>145</v>
      </c>
      <c r="Q16" s="169"/>
      <c r="R16" s="31"/>
      <c r="S16" s="31"/>
      <c r="T16" s="31"/>
      <c r="U16" s="31"/>
      <c r="V16" s="31"/>
      <c r="W16" s="31"/>
      <c r="X16" s="31"/>
      <c r="Y16" s="31"/>
      <c r="Z16" s="77"/>
      <c r="AA16" s="176">
        <f t="shared" si="4"/>
        <v>0</v>
      </c>
      <c r="AB16" s="176">
        <f t="shared" si="5"/>
        <v>145</v>
      </c>
      <c r="AC16" s="57">
        <f t="shared" si="6"/>
        <v>40</v>
      </c>
      <c r="AD16" s="36" t="str">
        <f t="shared" si="7"/>
        <v>Cook</v>
      </c>
      <c r="AE16" s="63" t="str">
        <f t="shared" si="7"/>
        <v>Cook</v>
      </c>
      <c r="AF16" s="67">
        <v>2</v>
      </c>
      <c r="AG16" s="30">
        <f t="shared" si="8"/>
        <v>0</v>
      </c>
      <c r="AH16" s="65"/>
    </row>
    <row r="17" spans="1:34" ht="15.75">
      <c r="A17" s="30" t="e">
        <f>'Class info'!#REF!</f>
        <v>#REF!</v>
      </c>
      <c r="B17" s="30" t="str">
        <f>Entry!B15</f>
        <v>Holdaway</v>
      </c>
      <c r="C17" s="30" t="str">
        <f>Entry!C15</f>
        <v>Holdaway</v>
      </c>
      <c r="D17" s="30"/>
      <c r="E17" s="30"/>
      <c r="F17" s="31">
        <v>7</v>
      </c>
      <c r="G17" s="31" t="s">
        <v>49</v>
      </c>
      <c r="H17" s="31">
        <v>60</v>
      </c>
      <c r="I17" s="31" t="s">
        <v>49</v>
      </c>
      <c r="J17" s="31">
        <v>60</v>
      </c>
      <c r="K17" s="31" t="s">
        <v>49</v>
      </c>
      <c r="L17" s="31">
        <v>60</v>
      </c>
      <c r="M17" s="31" t="s">
        <v>49</v>
      </c>
      <c r="N17" s="31">
        <v>60</v>
      </c>
      <c r="O17" s="77" t="s">
        <v>49</v>
      </c>
      <c r="P17" s="176">
        <v>200</v>
      </c>
      <c r="Q17" s="169"/>
      <c r="R17" s="31"/>
      <c r="S17" s="31"/>
      <c r="T17" s="31"/>
      <c r="U17" s="31"/>
      <c r="V17" s="31"/>
      <c r="W17" s="31"/>
      <c r="X17" s="31"/>
      <c r="Y17" s="31"/>
      <c r="Z17" s="77"/>
      <c r="AA17" s="176">
        <f t="shared" si="4"/>
        <v>0</v>
      </c>
      <c r="AB17" s="176">
        <f t="shared" si="5"/>
        <v>200</v>
      </c>
      <c r="AC17" s="57">
        <f t="shared" si="6"/>
        <v>43</v>
      </c>
      <c r="AD17" s="36" t="str">
        <f t="shared" si="7"/>
        <v>Holdaway</v>
      </c>
      <c r="AE17" s="63" t="str">
        <f t="shared" si="7"/>
        <v>Holdaway</v>
      </c>
      <c r="AF17" s="67">
        <v>1</v>
      </c>
      <c r="AG17" s="30">
        <f t="shared" si="8"/>
        <v>0</v>
      </c>
      <c r="AH17" s="65"/>
    </row>
    <row r="18" spans="1:34" ht="15.75">
      <c r="A18" s="30" t="e">
        <f>'Class info'!#REF!</f>
        <v>#REF!</v>
      </c>
      <c r="B18" s="30" t="str">
        <f>Entry!B16</f>
        <v>Higgs</v>
      </c>
      <c r="C18" s="30" t="str">
        <f>Entry!C16</f>
        <v>Pettersson</v>
      </c>
      <c r="D18" s="30"/>
      <c r="E18" s="30"/>
      <c r="F18" s="31">
        <v>5</v>
      </c>
      <c r="G18" s="31" t="s">
        <v>126</v>
      </c>
      <c r="H18" s="31">
        <v>16</v>
      </c>
      <c r="I18" s="31" t="s">
        <v>49</v>
      </c>
      <c r="J18" s="31">
        <v>25</v>
      </c>
      <c r="K18" s="31" t="s">
        <v>49</v>
      </c>
      <c r="L18" s="31">
        <v>27</v>
      </c>
      <c r="M18" s="31" t="s">
        <v>49</v>
      </c>
      <c r="N18" s="31">
        <v>60</v>
      </c>
      <c r="O18" s="77" t="s">
        <v>49</v>
      </c>
      <c r="P18" s="176">
        <f t="shared" si="3"/>
        <v>133</v>
      </c>
      <c r="Q18" s="169"/>
      <c r="R18" s="31"/>
      <c r="S18" s="31"/>
      <c r="T18" s="31"/>
      <c r="U18" s="31"/>
      <c r="V18" s="31"/>
      <c r="W18" s="31"/>
      <c r="X18" s="31"/>
      <c r="Y18" s="31"/>
      <c r="Z18" s="77"/>
      <c r="AA18" s="176">
        <f t="shared" si="4"/>
        <v>0</v>
      </c>
      <c r="AB18" s="176">
        <f t="shared" si="5"/>
        <v>133</v>
      </c>
      <c r="AC18" s="57">
        <f t="shared" si="6"/>
        <v>37</v>
      </c>
      <c r="AD18" s="36" t="str">
        <f t="shared" si="7"/>
        <v>Higgs</v>
      </c>
      <c r="AE18" s="63" t="str">
        <f t="shared" si="7"/>
        <v>Pettersson</v>
      </c>
      <c r="AF18" s="67">
        <v>3</v>
      </c>
      <c r="AG18" s="30">
        <f t="shared" si="8"/>
        <v>0</v>
      </c>
      <c r="AH18" s="65"/>
    </row>
    <row r="19" spans="1:34" ht="15.75">
      <c r="A19" s="30" t="e">
        <f>'Class info'!#REF!</f>
        <v>#REF!</v>
      </c>
      <c r="B19" s="30" t="str">
        <f>Entry!B17</f>
        <v>Friend</v>
      </c>
      <c r="C19" s="30" t="str">
        <f>Entry!C17</f>
        <v>Thomas</v>
      </c>
      <c r="D19" s="30"/>
      <c r="E19" s="30"/>
      <c r="F19" s="31">
        <v>6</v>
      </c>
      <c r="G19" s="31" t="s">
        <v>126</v>
      </c>
      <c r="H19" s="31">
        <v>14</v>
      </c>
      <c r="I19" s="31" t="s">
        <v>126</v>
      </c>
      <c r="J19" s="31">
        <v>9</v>
      </c>
      <c r="K19" s="31" t="s">
        <v>126</v>
      </c>
      <c r="L19" s="31">
        <v>4</v>
      </c>
      <c r="M19" s="31" t="s">
        <v>126</v>
      </c>
      <c r="N19" s="31">
        <v>4</v>
      </c>
      <c r="O19" s="77" t="s">
        <v>126</v>
      </c>
      <c r="P19" s="176">
        <f t="shared" si="3"/>
        <v>37</v>
      </c>
      <c r="Q19" s="169"/>
      <c r="R19" s="31"/>
      <c r="S19" s="31"/>
      <c r="T19" s="31"/>
      <c r="U19" s="31"/>
      <c r="V19" s="31"/>
      <c r="W19" s="31"/>
      <c r="X19" s="31"/>
      <c r="Y19" s="31"/>
      <c r="Z19" s="77"/>
      <c r="AA19" s="176">
        <f t="shared" si="4"/>
        <v>0</v>
      </c>
      <c r="AB19" s="176">
        <f t="shared" si="5"/>
        <v>37</v>
      </c>
      <c r="AC19" s="57">
        <f t="shared" si="6"/>
        <v>18</v>
      </c>
      <c r="AD19" s="36" t="str">
        <f t="shared" si="7"/>
        <v>Friend</v>
      </c>
      <c r="AE19" s="63" t="str">
        <f t="shared" si="7"/>
        <v>Thomas</v>
      </c>
      <c r="AF19" s="67">
        <v>3</v>
      </c>
      <c r="AG19" s="30">
        <f t="shared" si="8"/>
        <v>0</v>
      </c>
      <c r="AH19" s="65"/>
    </row>
    <row r="20" spans="1:34" ht="15.75">
      <c r="A20" s="30" t="e">
        <f>'Class info'!#REF!</f>
        <v>#REF!</v>
      </c>
      <c r="B20" s="30" t="str">
        <f>Entry!B18</f>
        <v>Li</v>
      </c>
      <c r="C20" s="30" t="str">
        <f>Entry!C18</f>
        <v>Boyd</v>
      </c>
      <c r="D20" s="30"/>
      <c r="E20" s="30"/>
      <c r="F20" s="31">
        <v>1</v>
      </c>
      <c r="G20" s="31" t="s">
        <v>126</v>
      </c>
      <c r="H20" s="31">
        <v>18</v>
      </c>
      <c r="I20" s="31" t="s">
        <v>126</v>
      </c>
      <c r="J20" s="31">
        <v>12</v>
      </c>
      <c r="K20" s="31" t="s">
        <v>126</v>
      </c>
      <c r="L20" s="31">
        <v>8</v>
      </c>
      <c r="M20" s="31" t="s">
        <v>49</v>
      </c>
      <c r="N20" s="31">
        <v>3</v>
      </c>
      <c r="O20" s="77" t="s">
        <v>126</v>
      </c>
      <c r="P20" s="176">
        <f t="shared" si="3"/>
        <v>42</v>
      </c>
      <c r="Q20" s="169"/>
      <c r="R20" s="31"/>
      <c r="S20" s="31"/>
      <c r="T20" s="31"/>
      <c r="U20" s="31"/>
      <c r="V20" s="31"/>
      <c r="W20" s="31"/>
      <c r="X20" s="31"/>
      <c r="Y20" s="31"/>
      <c r="Z20" s="77"/>
      <c r="AA20" s="176">
        <f t="shared" si="4"/>
        <v>0</v>
      </c>
      <c r="AB20" s="176">
        <f t="shared" si="5"/>
        <v>42</v>
      </c>
      <c r="AC20" s="57">
        <f t="shared" si="6"/>
        <v>23</v>
      </c>
      <c r="AD20" s="36" t="str">
        <f t="shared" si="7"/>
        <v>Li</v>
      </c>
      <c r="AE20" s="63" t="str">
        <f t="shared" si="7"/>
        <v>Boyd</v>
      </c>
      <c r="AF20" s="67">
        <v>7</v>
      </c>
      <c r="AG20" s="30">
        <f t="shared" si="8"/>
        <v>0</v>
      </c>
      <c r="AH20" s="65"/>
    </row>
    <row r="21" spans="1:34" ht="15.75">
      <c r="A21" s="30" t="e">
        <f>'Class info'!#REF!</f>
        <v>#REF!</v>
      </c>
      <c r="B21" s="30" t="str">
        <f>Entry!B19</f>
        <v>Pollock</v>
      </c>
      <c r="C21" s="30" t="str">
        <f>Entry!C19</f>
        <v>Pollock</v>
      </c>
      <c r="D21" s="30"/>
      <c r="E21" s="30"/>
      <c r="F21" s="31">
        <v>14</v>
      </c>
      <c r="G21" s="31" t="s">
        <v>126</v>
      </c>
      <c r="H21" s="31">
        <v>8</v>
      </c>
      <c r="I21" s="31" t="s">
        <v>49</v>
      </c>
      <c r="J21" s="31">
        <v>60</v>
      </c>
      <c r="K21" s="31" t="s">
        <v>49</v>
      </c>
      <c r="L21" s="31">
        <v>60</v>
      </c>
      <c r="M21" s="31" t="s">
        <v>49</v>
      </c>
      <c r="N21" s="31">
        <v>60</v>
      </c>
      <c r="O21" s="77" t="s">
        <v>49</v>
      </c>
      <c r="P21" s="176">
        <v>200</v>
      </c>
      <c r="Q21" s="169"/>
      <c r="R21" s="31"/>
      <c r="S21" s="31"/>
      <c r="T21" s="31"/>
      <c r="U21" s="31"/>
      <c r="V21" s="31"/>
      <c r="W21" s="31"/>
      <c r="X21" s="31"/>
      <c r="Y21" s="31"/>
      <c r="Z21" s="77"/>
      <c r="AA21" s="176">
        <f t="shared" si="4"/>
        <v>0</v>
      </c>
      <c r="AB21" s="176">
        <f t="shared" si="5"/>
        <v>200</v>
      </c>
      <c r="AC21" s="57">
        <f t="shared" si="6"/>
        <v>43</v>
      </c>
      <c r="AD21" s="36" t="str">
        <f t="shared" si="7"/>
        <v>Pollock</v>
      </c>
      <c r="AE21" s="63" t="str">
        <f t="shared" si="7"/>
        <v>Pollock</v>
      </c>
      <c r="AF21" s="67">
        <v>7</v>
      </c>
      <c r="AG21" s="30">
        <f t="shared" si="8"/>
        <v>0</v>
      </c>
      <c r="AH21" s="65"/>
    </row>
    <row r="22" spans="1:34" ht="15.75">
      <c r="A22" s="30" t="e">
        <f>'Class info'!#REF!</f>
        <v>#REF!</v>
      </c>
      <c r="B22" s="30" t="str">
        <f>Entry!B20</f>
        <v>Neff</v>
      </c>
      <c r="C22" s="30" t="str">
        <f>Entry!C20</f>
        <v>Holland</v>
      </c>
      <c r="D22" s="30"/>
      <c r="E22" s="30" t="s">
        <v>17</v>
      </c>
      <c r="F22" s="31">
        <v>2</v>
      </c>
      <c r="G22" s="31" t="s">
        <v>49</v>
      </c>
      <c r="H22" s="31">
        <v>25</v>
      </c>
      <c r="I22" s="31" t="s">
        <v>49</v>
      </c>
      <c r="J22" s="31">
        <v>33</v>
      </c>
      <c r="K22" s="31" t="s">
        <v>49</v>
      </c>
      <c r="L22" s="31">
        <v>58</v>
      </c>
      <c r="M22" s="31" t="s">
        <v>49</v>
      </c>
      <c r="N22" s="31">
        <v>46</v>
      </c>
      <c r="O22" s="77" t="s">
        <v>49</v>
      </c>
      <c r="P22" s="176">
        <f t="shared" si="3"/>
        <v>164</v>
      </c>
      <c r="Q22" s="169"/>
      <c r="R22" s="31"/>
      <c r="S22" s="31"/>
      <c r="T22" s="31"/>
      <c r="U22" s="31"/>
      <c r="V22" s="31"/>
      <c r="W22" s="31"/>
      <c r="X22" s="31"/>
      <c r="Y22" s="31"/>
      <c r="Z22" s="77"/>
      <c r="AA22" s="176">
        <f t="shared" si="4"/>
        <v>0</v>
      </c>
      <c r="AB22" s="176">
        <f t="shared" si="5"/>
        <v>164</v>
      </c>
      <c r="AC22" s="57">
        <f t="shared" si="6"/>
        <v>41</v>
      </c>
      <c r="AD22" s="36" t="str">
        <f t="shared" si="7"/>
        <v>Neff</v>
      </c>
      <c r="AE22" s="63" t="str">
        <f t="shared" si="7"/>
        <v>Holland</v>
      </c>
      <c r="AF22" s="67">
        <v>6</v>
      </c>
      <c r="AG22" s="30" t="str">
        <f t="shared" si="8"/>
        <v>SOP</v>
      </c>
      <c r="AH22" s="65"/>
    </row>
    <row r="23" spans="1:34" ht="15.75">
      <c r="A23" s="30" t="e">
        <f>'Class info'!#REF!</f>
        <v>#REF!</v>
      </c>
      <c r="B23" s="30" t="str">
        <f>Entry!B21</f>
        <v>Perkins</v>
      </c>
      <c r="C23" s="30" t="str">
        <f>Entry!C21</f>
        <v>Perkins</v>
      </c>
      <c r="D23" s="30"/>
      <c r="E23" s="30"/>
      <c r="F23" s="31">
        <v>60</v>
      </c>
      <c r="G23" s="31" t="s">
        <v>49</v>
      </c>
      <c r="H23" s="31">
        <v>60</v>
      </c>
      <c r="I23" s="31" t="s">
        <v>49</v>
      </c>
      <c r="J23" s="31">
        <v>60</v>
      </c>
      <c r="K23" s="31" t="s">
        <v>49</v>
      </c>
      <c r="L23" s="31">
        <v>60</v>
      </c>
      <c r="M23" s="31" t="s">
        <v>49</v>
      </c>
      <c r="N23" s="31">
        <v>60</v>
      </c>
      <c r="O23" s="77" t="s">
        <v>49</v>
      </c>
      <c r="P23" s="176">
        <v>200</v>
      </c>
      <c r="Q23" s="169"/>
      <c r="R23" s="31"/>
      <c r="S23" s="31"/>
      <c r="T23" s="31"/>
      <c r="U23" s="31"/>
      <c r="V23" s="31"/>
      <c r="W23" s="31"/>
      <c r="X23" s="31"/>
      <c r="Y23" s="31"/>
      <c r="Z23" s="77"/>
      <c r="AA23" s="176">
        <f t="shared" si="4"/>
        <v>0</v>
      </c>
      <c r="AB23" s="176">
        <f t="shared" si="5"/>
        <v>200</v>
      </c>
      <c r="AC23" s="57">
        <f t="shared" si="6"/>
        <v>43</v>
      </c>
      <c r="AD23" s="36" t="str">
        <f t="shared" si="7"/>
        <v>Perkins</v>
      </c>
      <c r="AE23" s="63" t="str">
        <f t="shared" si="7"/>
        <v>Perkins</v>
      </c>
      <c r="AF23" s="67">
        <v>5</v>
      </c>
      <c r="AG23" s="30">
        <f t="shared" si="8"/>
        <v>0</v>
      </c>
      <c r="AH23" s="65"/>
    </row>
    <row r="24" spans="1:34" ht="15.75">
      <c r="A24" s="30" t="e">
        <f>'Class info'!#REF!</f>
        <v>#REF!</v>
      </c>
      <c r="B24" s="30" t="str">
        <f>Entry!B22</f>
        <v>Koon</v>
      </c>
      <c r="C24" s="30" t="str">
        <f>Entry!C22</f>
        <v>Bonkoski</v>
      </c>
      <c r="D24" s="30"/>
      <c r="E24" s="30"/>
      <c r="F24" s="31">
        <v>2</v>
      </c>
      <c r="G24" s="31" t="s">
        <v>49</v>
      </c>
      <c r="H24" s="31">
        <v>6</v>
      </c>
      <c r="I24" s="31" t="s">
        <v>126</v>
      </c>
      <c r="J24" s="31">
        <v>9</v>
      </c>
      <c r="K24" s="31" t="s">
        <v>49</v>
      </c>
      <c r="L24" s="31">
        <v>3</v>
      </c>
      <c r="M24" s="31" t="s">
        <v>126</v>
      </c>
      <c r="N24" s="31">
        <v>0</v>
      </c>
      <c r="O24" s="179" t="s">
        <v>128</v>
      </c>
      <c r="P24" s="176">
        <f t="shared" si="3"/>
        <v>20</v>
      </c>
      <c r="Q24" s="169"/>
      <c r="R24" s="31"/>
      <c r="S24" s="31"/>
      <c r="T24" s="31"/>
      <c r="U24" s="31"/>
      <c r="V24" s="31"/>
      <c r="W24" s="31"/>
      <c r="X24" s="31"/>
      <c r="Y24" s="31"/>
      <c r="Z24" s="77"/>
      <c r="AA24" s="176">
        <f t="shared" si="4"/>
        <v>0</v>
      </c>
      <c r="AB24" s="176">
        <f t="shared" si="5"/>
        <v>20</v>
      </c>
      <c r="AC24" s="57">
        <f t="shared" si="6"/>
        <v>8</v>
      </c>
      <c r="AD24" s="36" t="str">
        <f t="shared" si="7"/>
        <v>Koon</v>
      </c>
      <c r="AE24" s="63" t="str">
        <f t="shared" si="7"/>
        <v>Bonkoski</v>
      </c>
      <c r="AF24" s="67">
        <v>4</v>
      </c>
      <c r="AG24" s="30">
        <f t="shared" si="8"/>
        <v>0</v>
      </c>
      <c r="AH24" s="65"/>
    </row>
    <row r="25" spans="1:34" ht="15.75">
      <c r="A25" s="30" t="e">
        <f>'Class info'!#REF!</f>
        <v>#REF!</v>
      </c>
      <c r="B25" s="30" t="str">
        <f>Entry!B23</f>
        <v>O'Leary</v>
      </c>
      <c r="C25" s="30" t="str">
        <f>Entry!C23</f>
        <v>Landaker/O'Leary</v>
      </c>
      <c r="D25" s="30"/>
      <c r="E25" s="30"/>
      <c r="F25" s="31">
        <v>9</v>
      </c>
      <c r="G25" s="31" t="s">
        <v>49</v>
      </c>
      <c r="H25" s="31">
        <v>3</v>
      </c>
      <c r="I25" s="31" t="s">
        <v>126</v>
      </c>
      <c r="J25" s="31">
        <v>60</v>
      </c>
      <c r="K25" s="31" t="s">
        <v>49</v>
      </c>
      <c r="L25" s="31">
        <v>4</v>
      </c>
      <c r="M25" s="31" t="s">
        <v>49</v>
      </c>
      <c r="N25" s="31">
        <v>21</v>
      </c>
      <c r="O25" s="77" t="s">
        <v>49</v>
      </c>
      <c r="P25" s="176">
        <f t="shared" si="3"/>
        <v>97</v>
      </c>
      <c r="Q25" s="169"/>
      <c r="R25" s="31"/>
      <c r="S25" s="31"/>
      <c r="T25" s="31"/>
      <c r="U25" s="31"/>
      <c r="V25" s="31"/>
      <c r="W25" s="31"/>
      <c r="X25" s="31"/>
      <c r="Y25" s="31"/>
      <c r="Z25" s="77"/>
      <c r="AA25" s="176">
        <f t="shared" si="4"/>
        <v>0</v>
      </c>
      <c r="AB25" s="176">
        <f t="shared" si="5"/>
        <v>97</v>
      </c>
      <c r="AC25" s="57">
        <f t="shared" si="6"/>
        <v>31</v>
      </c>
      <c r="AD25" s="36" t="str">
        <f t="shared" si="7"/>
        <v>O'Leary</v>
      </c>
      <c r="AE25" s="63" t="str">
        <f t="shared" si="7"/>
        <v>Landaker/O'Leary</v>
      </c>
      <c r="AF25" s="67">
        <v>2</v>
      </c>
      <c r="AG25" s="30">
        <f t="shared" si="8"/>
        <v>0</v>
      </c>
      <c r="AH25" s="65"/>
    </row>
    <row r="26" spans="1:34" ht="15.75">
      <c r="A26" s="30" t="e">
        <f>'Class info'!#REF!</f>
        <v>#REF!</v>
      </c>
      <c r="B26" s="30" t="str">
        <f>Entry!B24</f>
        <v>Wacker</v>
      </c>
      <c r="C26" s="30" t="str">
        <f>Entry!C24</f>
        <v>Metcalf</v>
      </c>
      <c r="D26" s="30"/>
      <c r="E26" s="30"/>
      <c r="F26" s="31">
        <v>0</v>
      </c>
      <c r="G26" s="167" t="s">
        <v>128</v>
      </c>
      <c r="H26" s="31">
        <v>15</v>
      </c>
      <c r="I26" s="31" t="s">
        <v>49</v>
      </c>
      <c r="J26" s="31">
        <v>21</v>
      </c>
      <c r="K26" s="31" t="s">
        <v>49</v>
      </c>
      <c r="L26" s="31">
        <v>21</v>
      </c>
      <c r="M26" s="31" t="s">
        <v>49</v>
      </c>
      <c r="N26" s="31">
        <v>14</v>
      </c>
      <c r="O26" s="77" t="s">
        <v>126</v>
      </c>
      <c r="P26" s="176">
        <f t="shared" si="3"/>
        <v>71</v>
      </c>
      <c r="Q26" s="169"/>
      <c r="R26" s="31"/>
      <c r="S26" s="31"/>
      <c r="T26" s="31"/>
      <c r="U26" s="31"/>
      <c r="V26" s="31"/>
      <c r="W26" s="31"/>
      <c r="X26" s="31"/>
      <c r="Y26" s="31"/>
      <c r="Z26" s="77"/>
      <c r="AA26" s="176">
        <f t="shared" si="4"/>
        <v>0</v>
      </c>
      <c r="AB26" s="176">
        <f t="shared" si="5"/>
        <v>71</v>
      </c>
      <c r="AC26" s="57">
        <f t="shared" si="6"/>
        <v>28</v>
      </c>
      <c r="AD26" s="36" t="str">
        <f t="shared" si="7"/>
        <v>Wacker</v>
      </c>
      <c r="AE26" s="63" t="str">
        <f t="shared" si="7"/>
        <v>Metcalf</v>
      </c>
      <c r="AF26" s="67" t="s">
        <v>26</v>
      </c>
      <c r="AG26" s="30">
        <f t="shared" si="8"/>
        <v>0</v>
      </c>
      <c r="AH26" s="65"/>
    </row>
    <row r="27" spans="1:34" s="3" customFormat="1" ht="15.75">
      <c r="A27" s="30" t="e">
        <f>'Class info'!#REF!</f>
        <v>#REF!</v>
      </c>
      <c r="B27" s="30" t="str">
        <f>Entry!B25</f>
        <v>Eisleben</v>
      </c>
      <c r="C27" s="30" t="str">
        <f>Entry!C25</f>
        <v>Eisleben</v>
      </c>
      <c r="D27" s="30"/>
      <c r="E27" s="30"/>
      <c r="F27" s="31">
        <v>6</v>
      </c>
      <c r="G27" s="31" t="s">
        <v>126</v>
      </c>
      <c r="H27" s="31">
        <v>2</v>
      </c>
      <c r="I27" s="31" t="s">
        <v>49</v>
      </c>
      <c r="J27" s="31">
        <v>18</v>
      </c>
      <c r="K27" s="31" t="s">
        <v>49</v>
      </c>
      <c r="L27" s="31">
        <v>48</v>
      </c>
      <c r="M27" s="31" t="s">
        <v>49</v>
      </c>
      <c r="N27" s="31">
        <v>60</v>
      </c>
      <c r="O27" s="77" t="s">
        <v>49</v>
      </c>
      <c r="P27" s="176">
        <f t="shared" si="3"/>
        <v>134</v>
      </c>
      <c r="Q27" s="169"/>
      <c r="R27" s="31"/>
      <c r="S27" s="31"/>
      <c r="T27" s="31"/>
      <c r="U27" s="31"/>
      <c r="V27" s="31"/>
      <c r="W27" s="31"/>
      <c r="X27" s="31"/>
      <c r="Y27" s="31"/>
      <c r="Z27" s="77"/>
      <c r="AA27" s="176">
        <f t="shared" si="4"/>
        <v>0</v>
      </c>
      <c r="AB27" s="176">
        <f t="shared" si="5"/>
        <v>134</v>
      </c>
      <c r="AC27" s="57">
        <f t="shared" si="6"/>
        <v>38</v>
      </c>
      <c r="AD27" s="36" t="str">
        <f t="shared" si="7"/>
        <v>Eisleben</v>
      </c>
      <c r="AE27" s="63" t="str">
        <f t="shared" si="7"/>
        <v>Eisleben</v>
      </c>
      <c r="AF27" s="67" t="s">
        <v>26</v>
      </c>
      <c r="AG27" s="30">
        <f t="shared" si="8"/>
        <v>0</v>
      </c>
      <c r="AH27" s="65"/>
    </row>
    <row r="28" spans="1:34" s="3" customFormat="1" ht="15.75">
      <c r="A28" s="30" t="e">
        <f>'Class info'!#REF!</f>
        <v>#REF!</v>
      </c>
      <c r="B28" s="30" t="str">
        <f>Entry!B26</f>
        <v>Theriault</v>
      </c>
      <c r="C28" s="30" t="str">
        <f>Entry!C26</f>
        <v>Pickles</v>
      </c>
      <c r="D28" s="30"/>
      <c r="E28" s="30"/>
      <c r="F28" s="31">
        <v>4</v>
      </c>
      <c r="G28" s="31" t="s">
        <v>49</v>
      </c>
      <c r="H28" s="31">
        <v>2</v>
      </c>
      <c r="I28" s="31" t="s">
        <v>49</v>
      </c>
      <c r="J28" s="31">
        <v>6</v>
      </c>
      <c r="K28" s="31" t="s">
        <v>49</v>
      </c>
      <c r="L28" s="31">
        <v>7</v>
      </c>
      <c r="M28" s="31" t="s">
        <v>49</v>
      </c>
      <c r="N28" s="31">
        <v>19</v>
      </c>
      <c r="O28" s="77" t="s">
        <v>126</v>
      </c>
      <c r="P28" s="176">
        <f t="shared" si="3"/>
        <v>38</v>
      </c>
      <c r="Q28" s="169"/>
      <c r="R28" s="31"/>
      <c r="S28" s="31"/>
      <c r="T28" s="31"/>
      <c r="U28" s="31"/>
      <c r="V28" s="31"/>
      <c r="W28" s="31"/>
      <c r="X28" s="31"/>
      <c r="Y28" s="31"/>
      <c r="Z28" s="77"/>
      <c r="AA28" s="176">
        <f t="shared" si="4"/>
        <v>0</v>
      </c>
      <c r="AB28" s="176">
        <f t="shared" si="5"/>
        <v>38</v>
      </c>
      <c r="AC28" s="57">
        <f t="shared" si="6"/>
        <v>20</v>
      </c>
      <c r="AD28" s="36" t="str">
        <f t="shared" si="7"/>
        <v>Theriault</v>
      </c>
      <c r="AE28" s="63" t="str">
        <f t="shared" si="7"/>
        <v>Pickles</v>
      </c>
      <c r="AF28" s="67" t="s">
        <v>26</v>
      </c>
      <c r="AG28" s="30">
        <f t="shared" si="8"/>
        <v>0</v>
      </c>
      <c r="AH28" s="65"/>
    </row>
    <row r="29" spans="1:34" s="3" customFormat="1" ht="16.5" thickBot="1">
      <c r="A29" s="215">
        <v>29</v>
      </c>
      <c r="B29" s="215" t="str">
        <f>Entry!B27</f>
        <v>Biggers</v>
      </c>
      <c r="C29" s="215" t="str">
        <f>Entry!C27</f>
        <v>Danylo/Steel</v>
      </c>
      <c r="D29" s="215"/>
      <c r="E29" s="215"/>
      <c r="F29" s="216"/>
      <c r="G29" s="216"/>
      <c r="H29" s="216"/>
      <c r="I29" s="216"/>
      <c r="J29" s="216"/>
      <c r="K29" s="216"/>
      <c r="L29" s="216"/>
      <c r="M29" s="216"/>
      <c r="N29" s="216"/>
      <c r="O29" s="219"/>
      <c r="P29" s="220">
        <f t="shared" si="3"/>
        <v>0</v>
      </c>
      <c r="Q29" s="224">
        <v>2</v>
      </c>
      <c r="R29" s="216" t="s">
        <v>126</v>
      </c>
      <c r="S29" s="216">
        <v>1</v>
      </c>
      <c r="T29" s="216" t="s">
        <v>126</v>
      </c>
      <c r="U29" s="216">
        <v>2</v>
      </c>
      <c r="V29" s="216" t="s">
        <v>126</v>
      </c>
      <c r="W29" s="216">
        <v>67</v>
      </c>
      <c r="X29" s="216" t="s">
        <v>49</v>
      </c>
      <c r="Y29" s="216">
        <v>42</v>
      </c>
      <c r="Z29" s="219" t="s">
        <v>49</v>
      </c>
      <c r="AA29" s="220">
        <f t="shared" si="4"/>
        <v>114</v>
      </c>
      <c r="AB29" s="220">
        <f t="shared" si="5"/>
        <v>114</v>
      </c>
      <c r="AC29" s="57">
        <f t="shared" si="6"/>
        <v>35</v>
      </c>
      <c r="AD29" s="36" t="str">
        <f aca="true" t="shared" si="9" ref="AD29:AE45">B29</f>
        <v>Biggers</v>
      </c>
      <c r="AE29" s="63" t="str">
        <f t="shared" si="9"/>
        <v>Danylo/Steel</v>
      </c>
      <c r="AF29" s="67" t="s">
        <v>26</v>
      </c>
      <c r="AG29" s="30">
        <f t="shared" si="8"/>
        <v>0</v>
      </c>
      <c r="AH29" s="65"/>
    </row>
    <row r="30" spans="1:34" s="3" customFormat="1" ht="16.5" thickTop="1">
      <c r="A30" s="190">
        <v>31</v>
      </c>
      <c r="B30" s="190" t="str">
        <f>Entry!B28</f>
        <v>Alley</v>
      </c>
      <c r="C30" s="190">
        <f>Entry!C28</f>
        <v>0</v>
      </c>
      <c r="D30" s="190"/>
      <c r="E30" s="190"/>
      <c r="F30" s="213">
        <v>1</v>
      </c>
      <c r="G30" s="213" t="s">
        <v>49</v>
      </c>
      <c r="H30" s="213">
        <v>1</v>
      </c>
      <c r="I30" s="213" t="s">
        <v>49</v>
      </c>
      <c r="J30" s="213">
        <v>6</v>
      </c>
      <c r="K30" s="213" t="s">
        <v>49</v>
      </c>
      <c r="L30" s="213">
        <v>3</v>
      </c>
      <c r="M30" s="213" t="s">
        <v>49</v>
      </c>
      <c r="N30" s="213">
        <v>15</v>
      </c>
      <c r="O30" s="181" t="s">
        <v>49</v>
      </c>
      <c r="P30" s="175">
        <f t="shared" si="3"/>
        <v>26</v>
      </c>
      <c r="Q30" s="223"/>
      <c r="R30" s="213"/>
      <c r="S30" s="213"/>
      <c r="T30" s="213"/>
      <c r="U30" s="213"/>
      <c r="V30" s="213"/>
      <c r="W30" s="213"/>
      <c r="X30" s="213"/>
      <c r="Y30" s="213"/>
      <c r="Z30" s="181"/>
      <c r="AA30" s="175">
        <f t="shared" si="4"/>
        <v>0</v>
      </c>
      <c r="AB30" s="175">
        <f t="shared" si="5"/>
        <v>26</v>
      </c>
      <c r="AC30" s="57">
        <f t="shared" si="6"/>
        <v>11</v>
      </c>
      <c r="AD30" s="36" t="str">
        <f t="shared" si="9"/>
        <v>Alley</v>
      </c>
      <c r="AE30" s="63">
        <f t="shared" si="9"/>
        <v>0</v>
      </c>
      <c r="AF30" s="67" t="s">
        <v>26</v>
      </c>
      <c r="AG30" s="30">
        <f t="shared" si="8"/>
        <v>0</v>
      </c>
      <c r="AH30" s="65"/>
    </row>
    <row r="31" spans="1:34" s="3" customFormat="1" ht="15.75">
      <c r="A31" s="30">
        <v>33</v>
      </c>
      <c r="B31" s="30" t="str">
        <f>Entry!B29</f>
        <v>Holcomb</v>
      </c>
      <c r="C31" s="30">
        <f>Entry!C29</f>
        <v>0</v>
      </c>
      <c r="D31" s="30"/>
      <c r="E31" s="30"/>
      <c r="F31" s="31"/>
      <c r="G31" s="31"/>
      <c r="H31" s="31"/>
      <c r="I31" s="31"/>
      <c r="J31" s="31"/>
      <c r="K31" s="31"/>
      <c r="L31" s="31"/>
      <c r="M31" s="31"/>
      <c r="N31" s="31"/>
      <c r="O31" s="77"/>
      <c r="P31" s="176">
        <f t="shared" si="3"/>
        <v>0</v>
      </c>
      <c r="Q31" s="169">
        <v>0</v>
      </c>
      <c r="R31" s="167" t="s">
        <v>128</v>
      </c>
      <c r="S31" s="31">
        <v>4</v>
      </c>
      <c r="T31" s="31" t="s">
        <v>49</v>
      </c>
      <c r="U31" s="31">
        <v>14</v>
      </c>
      <c r="V31" s="31" t="s">
        <v>49</v>
      </c>
      <c r="W31" s="31">
        <v>17</v>
      </c>
      <c r="X31" s="31" t="s">
        <v>49</v>
      </c>
      <c r="Y31" s="31">
        <v>2</v>
      </c>
      <c r="Z31" s="77" t="s">
        <v>49</v>
      </c>
      <c r="AA31" s="176">
        <f t="shared" si="4"/>
        <v>37</v>
      </c>
      <c r="AB31" s="176">
        <f t="shared" si="5"/>
        <v>37</v>
      </c>
      <c r="AC31" s="57">
        <f t="shared" si="6"/>
        <v>18</v>
      </c>
      <c r="AD31" s="36" t="str">
        <f t="shared" si="9"/>
        <v>Holcomb</v>
      </c>
      <c r="AE31" s="63">
        <f t="shared" si="9"/>
        <v>0</v>
      </c>
      <c r="AF31" s="67" t="s">
        <v>26</v>
      </c>
      <c r="AG31" s="30">
        <f t="shared" si="8"/>
        <v>0</v>
      </c>
      <c r="AH31" s="65"/>
    </row>
    <row r="32" spans="1:34" s="3" customFormat="1" ht="15.75">
      <c r="A32" s="30">
        <v>34</v>
      </c>
      <c r="B32" s="30" t="str">
        <f>Entry!B30</f>
        <v>Rutherford</v>
      </c>
      <c r="C32" s="30">
        <f>Entry!C30</f>
        <v>0</v>
      </c>
      <c r="D32" s="30"/>
      <c r="E32" s="30"/>
      <c r="F32" s="31"/>
      <c r="G32" s="31"/>
      <c r="H32" s="31"/>
      <c r="I32" s="31"/>
      <c r="J32" s="31"/>
      <c r="K32" s="31"/>
      <c r="L32" s="31"/>
      <c r="M32" s="31"/>
      <c r="N32" s="31"/>
      <c r="O32" s="77"/>
      <c r="P32" s="176">
        <f t="shared" si="3"/>
        <v>0</v>
      </c>
      <c r="Q32" s="169">
        <v>12</v>
      </c>
      <c r="R32" s="31" t="s">
        <v>126</v>
      </c>
      <c r="S32" s="31">
        <v>3</v>
      </c>
      <c r="T32" s="31" t="s">
        <v>126</v>
      </c>
      <c r="U32" s="31">
        <v>1</v>
      </c>
      <c r="V32" s="31" t="s">
        <v>49</v>
      </c>
      <c r="W32" s="31">
        <v>0</v>
      </c>
      <c r="X32" s="167" t="s">
        <v>128</v>
      </c>
      <c r="Y32" s="31">
        <v>9</v>
      </c>
      <c r="Z32" s="77" t="s">
        <v>126</v>
      </c>
      <c r="AA32" s="176">
        <f t="shared" si="4"/>
        <v>25</v>
      </c>
      <c r="AB32" s="176">
        <f t="shared" si="5"/>
        <v>25</v>
      </c>
      <c r="AC32" s="57">
        <f t="shared" si="6"/>
        <v>9</v>
      </c>
      <c r="AD32" s="36" t="str">
        <f t="shared" si="9"/>
        <v>Rutherford</v>
      </c>
      <c r="AE32" s="63">
        <f t="shared" si="9"/>
        <v>0</v>
      </c>
      <c r="AF32" s="67" t="s">
        <v>26</v>
      </c>
      <c r="AG32" s="30">
        <f t="shared" si="8"/>
        <v>0</v>
      </c>
      <c r="AH32" s="65"/>
    </row>
    <row r="33" spans="1:34" s="3" customFormat="1" ht="15.75">
      <c r="A33" s="30">
        <v>35</v>
      </c>
      <c r="B33" s="30" t="str">
        <f>Entry!B31</f>
        <v>Cairns</v>
      </c>
      <c r="C33" s="30">
        <f>Entry!C31</f>
        <v>0</v>
      </c>
      <c r="D33" s="30"/>
      <c r="E33" s="30"/>
      <c r="F33" s="31"/>
      <c r="G33" s="31"/>
      <c r="H33" s="31"/>
      <c r="I33" s="31"/>
      <c r="J33" s="31"/>
      <c r="K33" s="31"/>
      <c r="L33" s="31"/>
      <c r="M33" s="31"/>
      <c r="N33" s="31"/>
      <c r="O33" s="77"/>
      <c r="P33" s="176">
        <f t="shared" si="3"/>
        <v>0</v>
      </c>
      <c r="Q33" s="169">
        <v>2</v>
      </c>
      <c r="R33" s="31" t="s">
        <v>126</v>
      </c>
      <c r="S33" s="31">
        <v>1</v>
      </c>
      <c r="T33" s="31" t="s">
        <v>126</v>
      </c>
      <c r="U33" s="31">
        <v>3</v>
      </c>
      <c r="V33" s="31" t="s">
        <v>126</v>
      </c>
      <c r="W33" s="31">
        <v>1</v>
      </c>
      <c r="X33" s="31" t="s">
        <v>126</v>
      </c>
      <c r="Y33" s="31">
        <v>5</v>
      </c>
      <c r="Z33" s="77" t="s">
        <v>126</v>
      </c>
      <c r="AA33" s="176">
        <f t="shared" si="4"/>
        <v>12</v>
      </c>
      <c r="AB33" s="176">
        <f t="shared" si="5"/>
        <v>12</v>
      </c>
      <c r="AC33" s="57">
        <f t="shared" si="6"/>
        <v>4</v>
      </c>
      <c r="AD33" s="36" t="str">
        <f t="shared" si="9"/>
        <v>Cairns</v>
      </c>
      <c r="AE33" s="63">
        <f t="shared" si="9"/>
        <v>0</v>
      </c>
      <c r="AF33" s="67" t="s">
        <v>26</v>
      </c>
      <c r="AG33" s="30">
        <f t="shared" si="8"/>
        <v>0</v>
      </c>
      <c r="AH33" s="65"/>
    </row>
    <row r="34" spans="1:34" s="3" customFormat="1" ht="15.75">
      <c r="A34" s="30">
        <v>36</v>
      </c>
      <c r="B34" s="30" t="str">
        <f>Entry!B32</f>
        <v>Pyck</v>
      </c>
      <c r="C34" s="30">
        <f>Entry!C32</f>
        <v>0</v>
      </c>
      <c r="D34" s="30"/>
      <c r="E34" s="30"/>
      <c r="F34" s="31"/>
      <c r="G34" s="31"/>
      <c r="H34" s="31"/>
      <c r="I34" s="31"/>
      <c r="J34" s="31"/>
      <c r="K34" s="31"/>
      <c r="L34" s="31"/>
      <c r="M34" s="31"/>
      <c r="N34" s="31"/>
      <c r="O34" s="77"/>
      <c r="P34" s="176">
        <f t="shared" si="3"/>
        <v>0</v>
      </c>
      <c r="Q34" s="169">
        <v>2</v>
      </c>
      <c r="R34" s="31" t="s">
        <v>126</v>
      </c>
      <c r="S34" s="31">
        <v>3</v>
      </c>
      <c r="T34" s="31" t="s">
        <v>126</v>
      </c>
      <c r="U34" s="31">
        <v>9</v>
      </c>
      <c r="V34" s="31" t="s">
        <v>49</v>
      </c>
      <c r="W34" s="31">
        <v>10</v>
      </c>
      <c r="X34" s="31" t="s">
        <v>49</v>
      </c>
      <c r="Y34" s="31">
        <v>6</v>
      </c>
      <c r="Z34" s="77" t="s">
        <v>126</v>
      </c>
      <c r="AA34" s="176">
        <f t="shared" si="4"/>
        <v>30</v>
      </c>
      <c r="AB34" s="176">
        <f t="shared" si="5"/>
        <v>30</v>
      </c>
      <c r="AC34" s="57">
        <f t="shared" si="6"/>
        <v>14</v>
      </c>
      <c r="AD34" s="36" t="str">
        <f t="shared" si="9"/>
        <v>Pyck</v>
      </c>
      <c r="AE34" s="63">
        <f t="shared" si="9"/>
        <v>0</v>
      </c>
      <c r="AF34" s="67" t="s">
        <v>26</v>
      </c>
      <c r="AG34" s="30">
        <f t="shared" si="8"/>
        <v>0</v>
      </c>
      <c r="AH34" s="65"/>
    </row>
    <row r="35" spans="1:34" s="3" customFormat="1" ht="15.75">
      <c r="A35" s="30">
        <v>37</v>
      </c>
      <c r="B35" s="30" t="str">
        <f>Entry!B33</f>
        <v>Sorenson</v>
      </c>
      <c r="C35" s="30">
        <f>Entry!C33</f>
        <v>0</v>
      </c>
      <c r="D35" s="30"/>
      <c r="E35" s="30"/>
      <c r="F35" s="31">
        <v>0</v>
      </c>
      <c r="G35" s="167" t="s">
        <v>128</v>
      </c>
      <c r="H35" s="31">
        <v>2</v>
      </c>
      <c r="I35" s="31" t="s">
        <v>126</v>
      </c>
      <c r="J35" s="31">
        <v>18</v>
      </c>
      <c r="K35" s="31" t="s">
        <v>49</v>
      </c>
      <c r="L35" s="31">
        <v>21</v>
      </c>
      <c r="M35" s="31" t="s">
        <v>49</v>
      </c>
      <c r="N35" s="31">
        <v>60</v>
      </c>
      <c r="O35" s="77" t="s">
        <v>49</v>
      </c>
      <c r="P35" s="176">
        <f t="shared" si="3"/>
        <v>101</v>
      </c>
      <c r="Q35" s="169"/>
      <c r="R35" s="31"/>
      <c r="S35" s="31"/>
      <c r="T35" s="31"/>
      <c r="U35" s="31"/>
      <c r="V35" s="31"/>
      <c r="W35" s="31"/>
      <c r="X35" s="31"/>
      <c r="Y35" s="31"/>
      <c r="Z35" s="77"/>
      <c r="AA35" s="176">
        <f t="shared" si="4"/>
        <v>0</v>
      </c>
      <c r="AB35" s="176">
        <f t="shared" si="5"/>
        <v>101</v>
      </c>
      <c r="AC35" s="57">
        <f t="shared" si="6"/>
        <v>33</v>
      </c>
      <c r="AD35" s="36" t="str">
        <f t="shared" si="9"/>
        <v>Sorenson</v>
      </c>
      <c r="AE35" s="63">
        <f t="shared" si="9"/>
        <v>0</v>
      </c>
      <c r="AF35" s="67" t="s">
        <v>26</v>
      </c>
      <c r="AG35" s="30">
        <f t="shared" si="8"/>
        <v>0</v>
      </c>
      <c r="AH35" s="65"/>
    </row>
    <row r="36" spans="1:34" s="3" customFormat="1" ht="15.75">
      <c r="A36" s="30">
        <v>38</v>
      </c>
      <c r="B36" s="30" t="str">
        <f>Entry!B34</f>
        <v>Toney</v>
      </c>
      <c r="C36" s="30">
        <f>Entry!C34</f>
        <v>0</v>
      </c>
      <c r="D36" s="30"/>
      <c r="E36" s="30"/>
      <c r="F36" s="31"/>
      <c r="G36" s="31"/>
      <c r="H36" s="31"/>
      <c r="I36" s="31"/>
      <c r="J36" s="31"/>
      <c r="K36" s="31"/>
      <c r="L36" s="31"/>
      <c r="M36" s="31"/>
      <c r="N36" s="31"/>
      <c r="O36" s="77"/>
      <c r="P36" s="176">
        <f t="shared" si="3"/>
        <v>0</v>
      </c>
      <c r="Q36" s="169">
        <v>1</v>
      </c>
      <c r="R36" s="31" t="s">
        <v>49</v>
      </c>
      <c r="S36" s="31">
        <v>1</v>
      </c>
      <c r="T36" s="31" t="s">
        <v>126</v>
      </c>
      <c r="U36" s="31">
        <v>6</v>
      </c>
      <c r="V36" s="31" t="s">
        <v>126</v>
      </c>
      <c r="W36" s="31">
        <v>4</v>
      </c>
      <c r="X36" s="31" t="s">
        <v>126</v>
      </c>
      <c r="Y36" s="31">
        <v>7</v>
      </c>
      <c r="Z36" s="77" t="s">
        <v>126</v>
      </c>
      <c r="AA36" s="176">
        <f t="shared" si="4"/>
        <v>19</v>
      </c>
      <c r="AB36" s="176">
        <f t="shared" si="5"/>
        <v>19</v>
      </c>
      <c r="AC36" s="57">
        <f t="shared" si="6"/>
        <v>6</v>
      </c>
      <c r="AD36" s="36" t="str">
        <f t="shared" si="9"/>
        <v>Toney</v>
      </c>
      <c r="AE36" s="63">
        <f t="shared" si="9"/>
        <v>0</v>
      </c>
      <c r="AF36" s="67" t="s">
        <v>26</v>
      </c>
      <c r="AG36" s="30">
        <f t="shared" si="8"/>
        <v>0</v>
      </c>
      <c r="AH36" s="65"/>
    </row>
    <row r="37" spans="1:34" s="3" customFormat="1" ht="15.75">
      <c r="A37" s="30">
        <v>40</v>
      </c>
      <c r="B37" s="30" t="str">
        <f>Entry!B35</f>
        <v>Guthrie</v>
      </c>
      <c r="C37" s="30">
        <f>Entry!C35</f>
        <v>0</v>
      </c>
      <c r="D37" s="30"/>
      <c r="E37" s="30"/>
      <c r="F37" s="31">
        <v>25</v>
      </c>
      <c r="G37" s="31" t="s">
        <v>126</v>
      </c>
      <c r="H37" s="31">
        <v>60</v>
      </c>
      <c r="I37" s="31" t="s">
        <v>126</v>
      </c>
      <c r="J37" s="31">
        <v>40</v>
      </c>
      <c r="K37" s="31" t="s">
        <v>126</v>
      </c>
      <c r="L37" s="31">
        <v>18</v>
      </c>
      <c r="M37" s="31" t="s">
        <v>126</v>
      </c>
      <c r="N37" s="31">
        <v>60</v>
      </c>
      <c r="O37" s="77" t="s">
        <v>49</v>
      </c>
      <c r="P37" s="176">
        <v>200</v>
      </c>
      <c r="Q37" s="169"/>
      <c r="R37" s="31"/>
      <c r="S37" s="31"/>
      <c r="T37" s="31"/>
      <c r="U37" s="31"/>
      <c r="V37" s="31"/>
      <c r="W37" s="31"/>
      <c r="X37" s="31"/>
      <c r="Y37" s="31"/>
      <c r="Z37" s="77"/>
      <c r="AA37" s="176">
        <f t="shared" si="4"/>
        <v>0</v>
      </c>
      <c r="AB37" s="176">
        <f t="shared" si="5"/>
        <v>200</v>
      </c>
      <c r="AC37" s="57">
        <f t="shared" si="6"/>
        <v>43</v>
      </c>
      <c r="AD37" s="36" t="str">
        <f t="shared" si="9"/>
        <v>Guthrie</v>
      </c>
      <c r="AE37" s="63">
        <f t="shared" si="9"/>
        <v>0</v>
      </c>
      <c r="AF37" s="67" t="s">
        <v>26</v>
      </c>
      <c r="AG37" s="30">
        <f t="shared" si="8"/>
        <v>0</v>
      </c>
      <c r="AH37" s="65"/>
    </row>
    <row r="38" spans="1:34" s="3" customFormat="1" ht="15.75">
      <c r="A38" s="30">
        <v>41</v>
      </c>
      <c r="B38" s="30" t="str">
        <f>Entry!B36</f>
        <v>Van Wyck</v>
      </c>
      <c r="C38" s="30">
        <f>Entry!C36</f>
        <v>0</v>
      </c>
      <c r="D38" s="30"/>
      <c r="E38" s="30"/>
      <c r="F38" s="31">
        <v>0</v>
      </c>
      <c r="G38" s="167" t="s">
        <v>128</v>
      </c>
      <c r="H38" s="31">
        <v>8</v>
      </c>
      <c r="I38" s="31" t="s">
        <v>126</v>
      </c>
      <c r="J38" s="31">
        <v>18</v>
      </c>
      <c r="K38" s="31" t="s">
        <v>49</v>
      </c>
      <c r="L38" s="31">
        <v>1</v>
      </c>
      <c r="M38" s="31" t="s">
        <v>126</v>
      </c>
      <c r="N38" s="31">
        <v>1</v>
      </c>
      <c r="O38" s="77" t="s">
        <v>49</v>
      </c>
      <c r="P38" s="176">
        <f t="shared" si="3"/>
        <v>28</v>
      </c>
      <c r="Q38" s="169"/>
      <c r="R38" s="31"/>
      <c r="S38" s="31"/>
      <c r="T38" s="31"/>
      <c r="U38" s="31"/>
      <c r="V38" s="31"/>
      <c r="W38" s="31"/>
      <c r="X38" s="31"/>
      <c r="Y38" s="31"/>
      <c r="Z38" s="77"/>
      <c r="AA38" s="176">
        <f t="shared" si="4"/>
        <v>0</v>
      </c>
      <c r="AB38" s="176">
        <f t="shared" si="5"/>
        <v>28</v>
      </c>
      <c r="AC38" s="57">
        <f aca="true" t="shared" si="10" ref="AC38:AC54">RANK(AB38,$AB$4:$AB$54,1)</f>
        <v>13</v>
      </c>
      <c r="AD38" s="36" t="str">
        <f t="shared" si="9"/>
        <v>Van Wyck</v>
      </c>
      <c r="AE38" s="63">
        <f t="shared" si="9"/>
        <v>0</v>
      </c>
      <c r="AF38" s="67" t="s">
        <v>26</v>
      </c>
      <c r="AG38" s="30">
        <f t="shared" si="8"/>
        <v>0</v>
      </c>
      <c r="AH38" s="65"/>
    </row>
    <row r="39" spans="1:34" s="3" customFormat="1" ht="15.75">
      <c r="A39" s="30">
        <v>42</v>
      </c>
      <c r="B39" s="30" t="str">
        <f>Entry!B37</f>
        <v>Beckers</v>
      </c>
      <c r="C39" s="30">
        <f>Entry!C37</f>
        <v>0</v>
      </c>
      <c r="D39" s="30"/>
      <c r="E39" s="30"/>
      <c r="F39" s="31"/>
      <c r="G39" s="31"/>
      <c r="H39" s="31"/>
      <c r="I39" s="31"/>
      <c r="J39" s="31"/>
      <c r="K39" s="31"/>
      <c r="L39" s="31"/>
      <c r="M39" s="31"/>
      <c r="N39" s="31"/>
      <c r="O39" s="77"/>
      <c r="P39" s="176">
        <f t="shared" si="3"/>
        <v>0</v>
      </c>
      <c r="Q39" s="169">
        <v>22</v>
      </c>
      <c r="R39" s="31" t="s">
        <v>126</v>
      </c>
      <c r="S39" s="31">
        <v>18</v>
      </c>
      <c r="T39" s="31" t="s">
        <v>126</v>
      </c>
      <c r="U39" s="31">
        <v>22</v>
      </c>
      <c r="V39" s="31" t="s">
        <v>126</v>
      </c>
      <c r="W39" s="31">
        <v>12</v>
      </c>
      <c r="X39" s="31" t="s">
        <v>126</v>
      </c>
      <c r="Y39" s="31">
        <v>3</v>
      </c>
      <c r="Z39" s="77" t="s">
        <v>49</v>
      </c>
      <c r="AA39" s="176">
        <f t="shared" si="4"/>
        <v>77</v>
      </c>
      <c r="AB39" s="176">
        <f t="shared" si="5"/>
        <v>77</v>
      </c>
      <c r="AC39" s="57">
        <f t="shared" si="10"/>
        <v>29</v>
      </c>
      <c r="AD39" s="36" t="str">
        <f t="shared" si="9"/>
        <v>Beckers</v>
      </c>
      <c r="AE39" s="63">
        <f t="shared" si="9"/>
        <v>0</v>
      </c>
      <c r="AF39" s="67" t="s">
        <v>26</v>
      </c>
      <c r="AG39" s="30">
        <f t="shared" si="8"/>
        <v>0</v>
      </c>
      <c r="AH39" s="65"/>
    </row>
    <row r="40" spans="1:34" s="3" customFormat="1" ht="15.75">
      <c r="A40" s="30">
        <v>43</v>
      </c>
      <c r="B40" s="30" t="str">
        <f>Entry!B38</f>
        <v>Beckers</v>
      </c>
      <c r="C40" s="30">
        <f>Entry!C38</f>
        <v>0</v>
      </c>
      <c r="D40" s="30"/>
      <c r="E40" s="30"/>
      <c r="F40" s="31"/>
      <c r="G40" s="31"/>
      <c r="H40" s="31"/>
      <c r="I40" s="31"/>
      <c r="J40" s="31"/>
      <c r="K40" s="31"/>
      <c r="L40" s="31"/>
      <c r="M40" s="31"/>
      <c r="N40" s="31"/>
      <c r="O40" s="77"/>
      <c r="P40" s="176">
        <f t="shared" si="3"/>
        <v>0</v>
      </c>
      <c r="Q40" s="169">
        <v>23</v>
      </c>
      <c r="R40" s="31" t="s">
        <v>126</v>
      </c>
      <c r="S40" s="31">
        <v>11</v>
      </c>
      <c r="T40" s="31" t="s">
        <v>49</v>
      </c>
      <c r="U40" s="31">
        <v>1</v>
      </c>
      <c r="V40" s="31" t="s">
        <v>49</v>
      </c>
      <c r="W40" s="31">
        <v>34</v>
      </c>
      <c r="X40" s="31" t="s">
        <v>49</v>
      </c>
      <c r="Y40" s="31">
        <v>28</v>
      </c>
      <c r="Z40" s="77" t="s">
        <v>49</v>
      </c>
      <c r="AA40" s="176">
        <f t="shared" si="4"/>
        <v>97</v>
      </c>
      <c r="AB40" s="176">
        <f t="shared" si="5"/>
        <v>97</v>
      </c>
      <c r="AC40" s="57">
        <f t="shared" si="10"/>
        <v>31</v>
      </c>
      <c r="AD40" s="36" t="str">
        <f t="shared" si="9"/>
        <v>Beckers</v>
      </c>
      <c r="AE40" s="63">
        <f t="shared" si="9"/>
        <v>0</v>
      </c>
      <c r="AF40" s="67" t="s">
        <v>26</v>
      </c>
      <c r="AG40" s="30">
        <f t="shared" si="8"/>
        <v>0</v>
      </c>
      <c r="AH40" s="65"/>
    </row>
    <row r="41" spans="1:34" s="3" customFormat="1" ht="15.75">
      <c r="A41" s="30">
        <v>44</v>
      </c>
      <c r="B41" s="30" t="str">
        <f>Entry!B39</f>
        <v>Nash</v>
      </c>
      <c r="C41" s="30">
        <f>Entry!C39</f>
        <v>0</v>
      </c>
      <c r="D41" s="30"/>
      <c r="E41" s="30"/>
      <c r="F41" s="31"/>
      <c r="G41" s="31"/>
      <c r="H41" s="31"/>
      <c r="I41" s="31"/>
      <c r="J41" s="31"/>
      <c r="K41" s="31"/>
      <c r="L41" s="31"/>
      <c r="M41" s="31"/>
      <c r="N41" s="31"/>
      <c r="O41" s="77"/>
      <c r="P41" s="176">
        <f t="shared" si="3"/>
        <v>0</v>
      </c>
      <c r="Q41" s="169">
        <v>2</v>
      </c>
      <c r="R41" s="31" t="s">
        <v>126</v>
      </c>
      <c r="S41" s="31">
        <v>3</v>
      </c>
      <c r="T41" s="31" t="s">
        <v>126</v>
      </c>
      <c r="U41" s="31">
        <v>11</v>
      </c>
      <c r="V41" s="31" t="s">
        <v>126</v>
      </c>
      <c r="W41" s="31">
        <v>1</v>
      </c>
      <c r="X41" s="31" t="s">
        <v>126</v>
      </c>
      <c r="Y41" s="31">
        <v>33</v>
      </c>
      <c r="Z41" s="77" t="s">
        <v>126</v>
      </c>
      <c r="AA41" s="176">
        <f t="shared" si="4"/>
        <v>50</v>
      </c>
      <c r="AB41" s="176">
        <f t="shared" si="5"/>
        <v>50</v>
      </c>
      <c r="AC41" s="57">
        <f t="shared" si="10"/>
        <v>25</v>
      </c>
      <c r="AD41" s="36" t="str">
        <f t="shared" si="9"/>
        <v>Nash</v>
      </c>
      <c r="AE41" s="63">
        <f t="shared" si="9"/>
        <v>0</v>
      </c>
      <c r="AF41" s="67" t="s">
        <v>26</v>
      </c>
      <c r="AG41" s="30">
        <f t="shared" si="8"/>
        <v>0</v>
      </c>
      <c r="AH41" s="65"/>
    </row>
    <row r="42" spans="1:34" s="3" customFormat="1" ht="15.75">
      <c r="A42" s="30">
        <v>45</v>
      </c>
      <c r="B42" s="30" t="str">
        <f>Entry!B40</f>
        <v>Nash</v>
      </c>
      <c r="C42" s="30">
        <f>Entry!C40</f>
        <v>0</v>
      </c>
      <c r="D42" s="30"/>
      <c r="E42" s="30"/>
      <c r="F42" s="31"/>
      <c r="G42" s="31"/>
      <c r="H42" s="31"/>
      <c r="I42" s="31"/>
      <c r="J42" s="31"/>
      <c r="K42" s="31"/>
      <c r="L42" s="31"/>
      <c r="M42" s="31"/>
      <c r="N42" s="31"/>
      <c r="O42" s="77"/>
      <c r="P42" s="176">
        <f t="shared" si="3"/>
        <v>0</v>
      </c>
      <c r="Q42" s="169">
        <v>11</v>
      </c>
      <c r="R42" s="31" t="s">
        <v>126</v>
      </c>
      <c r="S42" s="31">
        <v>9</v>
      </c>
      <c r="T42" s="31" t="s">
        <v>49</v>
      </c>
      <c r="U42" s="31">
        <v>3</v>
      </c>
      <c r="V42" s="31" t="s">
        <v>49</v>
      </c>
      <c r="W42" s="31">
        <v>27</v>
      </c>
      <c r="X42" s="31" t="s">
        <v>49</v>
      </c>
      <c r="Y42" s="31">
        <v>4</v>
      </c>
      <c r="Z42" s="77" t="s">
        <v>126</v>
      </c>
      <c r="AA42" s="176">
        <f t="shared" si="4"/>
        <v>54</v>
      </c>
      <c r="AB42" s="176">
        <f t="shared" si="5"/>
        <v>54</v>
      </c>
      <c r="AC42" s="57">
        <f t="shared" si="10"/>
        <v>26</v>
      </c>
      <c r="AD42" s="36" t="str">
        <f t="shared" si="9"/>
        <v>Nash</v>
      </c>
      <c r="AE42" s="63">
        <f t="shared" si="9"/>
        <v>0</v>
      </c>
      <c r="AF42" s="67" t="s">
        <v>26</v>
      </c>
      <c r="AG42" s="30">
        <f t="shared" si="8"/>
        <v>0</v>
      </c>
      <c r="AH42" s="65"/>
    </row>
    <row r="43" spans="1:34" s="3" customFormat="1" ht="15.75">
      <c r="A43" s="30">
        <v>46</v>
      </c>
      <c r="B43" s="30" t="str">
        <f>Entry!B41</f>
        <v>Smoljan</v>
      </c>
      <c r="C43" s="30">
        <f>Entry!C41</f>
        <v>0</v>
      </c>
      <c r="D43" s="30"/>
      <c r="E43" s="30"/>
      <c r="F43" s="31"/>
      <c r="G43" s="31"/>
      <c r="H43" s="31"/>
      <c r="I43" s="31"/>
      <c r="J43" s="31"/>
      <c r="K43" s="31"/>
      <c r="L43" s="31"/>
      <c r="M43" s="31"/>
      <c r="N43" s="31"/>
      <c r="O43" s="77"/>
      <c r="P43" s="176">
        <f t="shared" si="3"/>
        <v>0</v>
      </c>
      <c r="Q43" s="169">
        <v>2</v>
      </c>
      <c r="R43" s="31" t="s">
        <v>49</v>
      </c>
      <c r="S43" s="31">
        <v>0</v>
      </c>
      <c r="T43" s="167" t="s">
        <v>128</v>
      </c>
      <c r="U43" s="31">
        <v>6</v>
      </c>
      <c r="V43" s="31" t="s">
        <v>126</v>
      </c>
      <c r="W43" s="31">
        <v>2</v>
      </c>
      <c r="X43" s="31" t="s">
        <v>49</v>
      </c>
      <c r="Y43" s="31">
        <v>0</v>
      </c>
      <c r="Z43" s="179" t="s">
        <v>128</v>
      </c>
      <c r="AA43" s="176">
        <f t="shared" si="4"/>
        <v>10</v>
      </c>
      <c r="AB43" s="176">
        <f t="shared" si="5"/>
        <v>10</v>
      </c>
      <c r="AC43" s="57">
        <f t="shared" si="10"/>
        <v>3</v>
      </c>
      <c r="AD43" s="36" t="str">
        <f t="shared" si="9"/>
        <v>Smoljan</v>
      </c>
      <c r="AE43" s="63">
        <f t="shared" si="9"/>
        <v>0</v>
      </c>
      <c r="AF43" s="67" t="s">
        <v>26</v>
      </c>
      <c r="AG43" s="30">
        <f t="shared" si="8"/>
        <v>0</v>
      </c>
      <c r="AH43" s="65"/>
    </row>
    <row r="44" spans="1:34" s="3" customFormat="1" ht="15.75">
      <c r="A44" s="30">
        <v>47</v>
      </c>
      <c r="B44" s="30" t="str">
        <f>Entry!B42</f>
        <v>Degarate</v>
      </c>
      <c r="C44" s="30">
        <f>Entry!C42</f>
        <v>0</v>
      </c>
      <c r="D44" s="30"/>
      <c r="E44" s="30"/>
      <c r="F44" s="31"/>
      <c r="G44" s="31"/>
      <c r="H44" s="31"/>
      <c r="I44" s="31"/>
      <c r="J44" s="31"/>
      <c r="K44" s="31"/>
      <c r="L44" s="31"/>
      <c r="M44" s="31"/>
      <c r="N44" s="31"/>
      <c r="O44" s="77"/>
      <c r="P44" s="176">
        <f t="shared" si="3"/>
        <v>0</v>
      </c>
      <c r="Q44" s="169">
        <v>4</v>
      </c>
      <c r="R44" s="31" t="s">
        <v>49</v>
      </c>
      <c r="S44" s="31">
        <v>3</v>
      </c>
      <c r="T44" s="31" t="s">
        <v>49</v>
      </c>
      <c r="U44" s="31">
        <v>11</v>
      </c>
      <c r="V44" s="31" t="s">
        <v>126</v>
      </c>
      <c r="W44" s="31">
        <v>7</v>
      </c>
      <c r="X44" s="31" t="s">
        <v>126</v>
      </c>
      <c r="Y44" s="31">
        <v>15</v>
      </c>
      <c r="Z44" s="77" t="s">
        <v>126</v>
      </c>
      <c r="AA44" s="176">
        <f t="shared" si="4"/>
        <v>40</v>
      </c>
      <c r="AB44" s="176">
        <f t="shared" si="5"/>
        <v>40</v>
      </c>
      <c r="AC44" s="57">
        <f t="shared" si="10"/>
        <v>22</v>
      </c>
      <c r="AD44" s="36" t="str">
        <f t="shared" si="9"/>
        <v>Degarate</v>
      </c>
      <c r="AE44" s="63">
        <f t="shared" si="9"/>
        <v>0</v>
      </c>
      <c r="AF44" s="67" t="s">
        <v>26</v>
      </c>
      <c r="AG44" s="30">
        <f t="shared" si="8"/>
        <v>0</v>
      </c>
      <c r="AH44" s="65"/>
    </row>
    <row r="45" spans="1:34" s="3" customFormat="1" ht="15.75">
      <c r="A45" s="30">
        <v>48</v>
      </c>
      <c r="B45" s="30" t="str">
        <f>Entry!B43</f>
        <v>Reese</v>
      </c>
      <c r="C45" s="30">
        <f>Entry!C43</f>
        <v>0</v>
      </c>
      <c r="D45" s="30"/>
      <c r="E45" s="30"/>
      <c r="F45" s="31">
        <v>5</v>
      </c>
      <c r="G45" s="31" t="s">
        <v>126</v>
      </c>
      <c r="H45" s="31">
        <v>10</v>
      </c>
      <c r="I45" s="31" t="s">
        <v>49</v>
      </c>
      <c r="J45" s="31">
        <v>60</v>
      </c>
      <c r="K45" s="31" t="s">
        <v>49</v>
      </c>
      <c r="L45" s="31">
        <v>60</v>
      </c>
      <c r="M45" s="31" t="s">
        <v>49</v>
      </c>
      <c r="N45" s="31">
        <v>60</v>
      </c>
      <c r="O45" s="77" t="s">
        <v>49</v>
      </c>
      <c r="P45" s="176">
        <f t="shared" si="3"/>
        <v>195</v>
      </c>
      <c r="Q45" s="169"/>
      <c r="R45" s="31"/>
      <c r="S45" s="31"/>
      <c r="T45" s="31"/>
      <c r="U45" s="31"/>
      <c r="V45" s="31"/>
      <c r="W45" s="31"/>
      <c r="X45" s="31"/>
      <c r="Y45" s="31"/>
      <c r="Z45" s="77"/>
      <c r="AA45" s="176">
        <f t="shared" si="4"/>
        <v>0</v>
      </c>
      <c r="AB45" s="176">
        <f t="shared" si="5"/>
        <v>195</v>
      </c>
      <c r="AC45" s="57">
        <f t="shared" si="10"/>
        <v>42</v>
      </c>
      <c r="AD45" s="36" t="str">
        <f t="shared" si="9"/>
        <v>Reese</v>
      </c>
      <c r="AE45" s="63"/>
      <c r="AF45" s="67"/>
      <c r="AG45" s="30"/>
      <c r="AH45" s="65"/>
    </row>
    <row r="46" spans="1:34" s="3" customFormat="1" ht="15.75">
      <c r="A46" s="30">
        <v>49</v>
      </c>
      <c r="B46" s="30" t="str">
        <f>Entry!B44</f>
        <v>Esen</v>
      </c>
      <c r="C46" s="30">
        <f>Entry!C44</f>
        <v>0</v>
      </c>
      <c r="D46" s="30"/>
      <c r="E46" s="30"/>
      <c r="F46" s="31"/>
      <c r="G46" s="31"/>
      <c r="H46" s="31"/>
      <c r="I46" s="31"/>
      <c r="J46" s="31"/>
      <c r="K46" s="31"/>
      <c r="L46" s="31"/>
      <c r="M46" s="31"/>
      <c r="N46" s="31"/>
      <c r="O46" s="77"/>
      <c r="P46" s="176">
        <f t="shared" si="3"/>
        <v>0</v>
      </c>
      <c r="Q46" s="169">
        <v>3</v>
      </c>
      <c r="R46" s="31" t="s">
        <v>49</v>
      </c>
      <c r="S46" s="31">
        <v>17</v>
      </c>
      <c r="T46" s="31" t="s">
        <v>49</v>
      </c>
      <c r="U46" s="31">
        <v>26</v>
      </c>
      <c r="V46" s="31" t="s">
        <v>49</v>
      </c>
      <c r="W46" s="31">
        <v>40</v>
      </c>
      <c r="X46" s="31" t="s">
        <v>49</v>
      </c>
      <c r="Y46" s="31">
        <v>51</v>
      </c>
      <c r="Z46" s="77" t="s">
        <v>49</v>
      </c>
      <c r="AA46" s="176">
        <f t="shared" si="4"/>
        <v>137</v>
      </c>
      <c r="AB46" s="176">
        <f t="shared" si="5"/>
        <v>137</v>
      </c>
      <c r="AC46" s="57">
        <f t="shared" si="10"/>
        <v>39</v>
      </c>
      <c r="AD46" s="36" t="str">
        <f aca="true" t="shared" si="11" ref="AD46:AE54">B46</f>
        <v>Esen</v>
      </c>
      <c r="AE46" s="63">
        <f t="shared" si="11"/>
        <v>0</v>
      </c>
      <c r="AF46" s="67" t="s">
        <v>26</v>
      </c>
      <c r="AG46" s="30">
        <f aca="true" t="shared" si="12" ref="AG46:AG53">E45</f>
        <v>0</v>
      </c>
      <c r="AH46" s="65"/>
    </row>
    <row r="47" spans="1:34" s="3" customFormat="1" ht="15.75">
      <c r="A47" s="30">
        <v>50</v>
      </c>
      <c r="B47" s="30" t="str">
        <f>Entry!B45</f>
        <v>Anderson</v>
      </c>
      <c r="C47" s="30">
        <f>Entry!C45</f>
        <v>0</v>
      </c>
      <c r="D47" s="30"/>
      <c r="E47" s="30"/>
      <c r="F47" s="31"/>
      <c r="G47" s="31"/>
      <c r="H47" s="31"/>
      <c r="I47" s="31"/>
      <c r="J47" s="31"/>
      <c r="K47" s="31"/>
      <c r="L47" s="31"/>
      <c r="M47" s="31"/>
      <c r="N47" s="31"/>
      <c r="O47" s="77"/>
      <c r="P47" s="176">
        <f t="shared" si="3"/>
        <v>0</v>
      </c>
      <c r="Q47" s="169">
        <v>60</v>
      </c>
      <c r="R47" s="31"/>
      <c r="S47" s="31">
        <v>60</v>
      </c>
      <c r="T47" s="31"/>
      <c r="U47" s="31">
        <v>60</v>
      </c>
      <c r="V47" s="31"/>
      <c r="W47" s="31">
        <v>60</v>
      </c>
      <c r="X47" s="31"/>
      <c r="Y47" s="31">
        <v>60</v>
      </c>
      <c r="Z47" s="77"/>
      <c r="AA47" s="176">
        <v>200</v>
      </c>
      <c r="AB47" s="176">
        <f t="shared" si="5"/>
        <v>200</v>
      </c>
      <c r="AC47" s="57">
        <f t="shared" si="10"/>
        <v>43</v>
      </c>
      <c r="AD47" s="36" t="str">
        <f t="shared" si="11"/>
        <v>Anderson</v>
      </c>
      <c r="AE47" s="63">
        <f t="shared" si="11"/>
        <v>0</v>
      </c>
      <c r="AF47" s="67" t="s">
        <v>26</v>
      </c>
      <c r="AG47" s="30">
        <f t="shared" si="12"/>
        <v>0</v>
      </c>
      <c r="AH47" s="65"/>
    </row>
    <row r="48" spans="1:34" s="3" customFormat="1" ht="15.75">
      <c r="A48" s="30">
        <v>51</v>
      </c>
      <c r="B48" s="30" t="str">
        <f>Entry!B46</f>
        <v>Johnson</v>
      </c>
      <c r="C48" s="30">
        <f>Entry!C46</f>
        <v>0</v>
      </c>
      <c r="D48" s="30"/>
      <c r="E48" s="30"/>
      <c r="F48" s="31"/>
      <c r="G48" s="31"/>
      <c r="H48" s="31"/>
      <c r="I48" s="31"/>
      <c r="J48" s="31"/>
      <c r="K48" s="31"/>
      <c r="L48" s="31"/>
      <c r="M48" s="31"/>
      <c r="N48" s="31"/>
      <c r="O48" s="77"/>
      <c r="P48" s="176">
        <f t="shared" si="3"/>
        <v>0</v>
      </c>
      <c r="Q48" s="169">
        <v>60</v>
      </c>
      <c r="R48" s="31"/>
      <c r="S48" s="31">
        <v>60</v>
      </c>
      <c r="T48" s="31"/>
      <c r="U48" s="31">
        <v>60</v>
      </c>
      <c r="V48" s="31"/>
      <c r="W48" s="31">
        <v>60</v>
      </c>
      <c r="X48" s="31"/>
      <c r="Y48" s="31">
        <v>60</v>
      </c>
      <c r="Z48" s="77"/>
      <c r="AA48" s="176">
        <v>200</v>
      </c>
      <c r="AB48" s="176">
        <f t="shared" si="5"/>
        <v>200</v>
      </c>
      <c r="AC48" s="57">
        <f t="shared" si="10"/>
        <v>43</v>
      </c>
      <c r="AD48" s="36" t="str">
        <f t="shared" si="11"/>
        <v>Johnson</v>
      </c>
      <c r="AE48" s="63">
        <f t="shared" si="11"/>
        <v>0</v>
      </c>
      <c r="AF48" s="67" t="s">
        <v>26</v>
      </c>
      <c r="AG48" s="30">
        <f t="shared" si="12"/>
        <v>0</v>
      </c>
      <c r="AH48" s="65"/>
    </row>
    <row r="49" spans="1:34" s="3" customFormat="1" ht="15.75">
      <c r="A49" s="30">
        <v>52</v>
      </c>
      <c r="B49" s="30" t="str">
        <f>Entry!B47</f>
        <v>Tynes</v>
      </c>
      <c r="C49" s="30">
        <f>Entry!C47</f>
        <v>0</v>
      </c>
      <c r="D49" s="30"/>
      <c r="E49" s="30"/>
      <c r="F49" s="31"/>
      <c r="G49" s="31"/>
      <c r="H49" s="31"/>
      <c r="I49" s="31"/>
      <c r="J49" s="31"/>
      <c r="K49" s="31"/>
      <c r="L49" s="31"/>
      <c r="M49" s="31"/>
      <c r="N49" s="31"/>
      <c r="O49" s="77"/>
      <c r="P49" s="176">
        <f t="shared" si="3"/>
        <v>0</v>
      </c>
      <c r="Q49" s="169">
        <v>60</v>
      </c>
      <c r="R49" s="31"/>
      <c r="S49" s="31">
        <v>60</v>
      </c>
      <c r="T49" s="31"/>
      <c r="U49" s="31">
        <v>60</v>
      </c>
      <c r="V49" s="31"/>
      <c r="W49" s="31">
        <v>60</v>
      </c>
      <c r="X49" s="31"/>
      <c r="Y49" s="31">
        <v>60</v>
      </c>
      <c r="Z49" s="77"/>
      <c r="AA49" s="176">
        <v>200</v>
      </c>
      <c r="AB49" s="176">
        <f t="shared" si="5"/>
        <v>200</v>
      </c>
      <c r="AC49" s="57">
        <f t="shared" si="10"/>
        <v>43</v>
      </c>
      <c r="AD49" s="36" t="str">
        <f t="shared" si="11"/>
        <v>Tynes</v>
      </c>
      <c r="AE49" s="63">
        <f t="shared" si="11"/>
        <v>0</v>
      </c>
      <c r="AF49" s="67" t="s">
        <v>26</v>
      </c>
      <c r="AG49" s="30">
        <f t="shared" si="12"/>
        <v>0</v>
      </c>
      <c r="AH49" s="65"/>
    </row>
    <row r="50" spans="1:34" s="3" customFormat="1" ht="15.75">
      <c r="A50" s="30">
        <v>53</v>
      </c>
      <c r="B50" s="30" t="str">
        <f>Entry!B48</f>
        <v>Sailor</v>
      </c>
      <c r="C50" s="30">
        <f>Entry!C48</f>
        <v>0</v>
      </c>
      <c r="D50" s="30"/>
      <c r="E50" s="30"/>
      <c r="F50" s="31"/>
      <c r="G50" s="31"/>
      <c r="H50" s="31"/>
      <c r="I50" s="31"/>
      <c r="J50" s="31"/>
      <c r="K50" s="31"/>
      <c r="L50" s="31"/>
      <c r="M50" s="31"/>
      <c r="N50" s="31"/>
      <c r="O50" s="77"/>
      <c r="P50" s="176">
        <f t="shared" si="3"/>
        <v>0</v>
      </c>
      <c r="Q50" s="169">
        <v>60</v>
      </c>
      <c r="R50" s="31"/>
      <c r="S50" s="31">
        <v>60</v>
      </c>
      <c r="T50" s="31"/>
      <c r="U50" s="31">
        <v>60</v>
      </c>
      <c r="V50" s="31"/>
      <c r="W50" s="31">
        <v>60</v>
      </c>
      <c r="X50" s="31"/>
      <c r="Y50" s="31">
        <v>60</v>
      </c>
      <c r="Z50" s="77"/>
      <c r="AA50" s="176">
        <v>200</v>
      </c>
      <c r="AB50" s="176">
        <f t="shared" si="5"/>
        <v>200</v>
      </c>
      <c r="AC50" s="57">
        <f t="shared" si="10"/>
        <v>43</v>
      </c>
      <c r="AD50" s="36" t="str">
        <f t="shared" si="11"/>
        <v>Sailor</v>
      </c>
      <c r="AE50" s="63">
        <f t="shared" si="11"/>
        <v>0</v>
      </c>
      <c r="AF50" s="67" t="s">
        <v>26</v>
      </c>
      <c r="AG50" s="30">
        <f t="shared" si="12"/>
        <v>0</v>
      </c>
      <c r="AH50" s="65"/>
    </row>
    <row r="51" spans="1:34" s="3" customFormat="1" ht="15.75">
      <c r="A51" s="30">
        <v>54</v>
      </c>
      <c r="B51" s="30" t="str">
        <f>Entry!B49</f>
        <v>Walkker</v>
      </c>
      <c r="C51" s="30">
        <f>Entry!C49</f>
        <v>0</v>
      </c>
      <c r="D51" s="30"/>
      <c r="E51" s="30"/>
      <c r="F51" s="31"/>
      <c r="G51" s="31"/>
      <c r="H51" s="31"/>
      <c r="I51" s="31"/>
      <c r="J51" s="31"/>
      <c r="K51" s="31"/>
      <c r="L51" s="31"/>
      <c r="M51" s="31"/>
      <c r="N51" s="31"/>
      <c r="O51" s="77"/>
      <c r="P51" s="176">
        <f t="shared" si="3"/>
        <v>0</v>
      </c>
      <c r="Q51" s="169">
        <v>6</v>
      </c>
      <c r="R51" s="31" t="s">
        <v>49</v>
      </c>
      <c r="S51" s="31">
        <v>12</v>
      </c>
      <c r="T51" s="31" t="s">
        <v>49</v>
      </c>
      <c r="U51" s="31">
        <v>31</v>
      </c>
      <c r="V51" s="31" t="s">
        <v>49</v>
      </c>
      <c r="W51" s="31">
        <v>8</v>
      </c>
      <c r="X51" s="31" t="s">
        <v>49</v>
      </c>
      <c r="Y51" s="31">
        <v>8</v>
      </c>
      <c r="Z51" s="77" t="s">
        <v>49</v>
      </c>
      <c r="AA51" s="176">
        <f t="shared" si="4"/>
        <v>65</v>
      </c>
      <c r="AB51" s="176">
        <f t="shared" si="5"/>
        <v>65</v>
      </c>
      <c r="AC51" s="57">
        <f t="shared" si="10"/>
        <v>27</v>
      </c>
      <c r="AD51" s="36" t="str">
        <f t="shared" si="11"/>
        <v>Walkker</v>
      </c>
      <c r="AE51" s="63">
        <f t="shared" si="11"/>
        <v>0</v>
      </c>
      <c r="AF51" s="67" t="s">
        <v>26</v>
      </c>
      <c r="AG51" s="30">
        <f t="shared" si="12"/>
        <v>0</v>
      </c>
      <c r="AH51" s="65"/>
    </row>
    <row r="52" spans="1:34" s="3" customFormat="1" ht="15.75">
      <c r="A52" s="30">
        <v>55</v>
      </c>
      <c r="B52" s="30" t="str">
        <f>Entry!B50</f>
        <v>Martynov</v>
      </c>
      <c r="C52" s="30">
        <f>Entry!C50</f>
        <v>0</v>
      </c>
      <c r="D52" s="30"/>
      <c r="E52" s="30"/>
      <c r="F52" s="31"/>
      <c r="G52" s="31"/>
      <c r="H52" s="31"/>
      <c r="I52" s="31"/>
      <c r="J52" s="31"/>
      <c r="K52" s="31"/>
      <c r="L52" s="31"/>
      <c r="M52" s="167"/>
      <c r="N52" s="31"/>
      <c r="O52" s="77"/>
      <c r="P52" s="176">
        <f t="shared" si="3"/>
        <v>0</v>
      </c>
      <c r="Q52" s="169">
        <v>14</v>
      </c>
      <c r="R52" s="31" t="s">
        <v>126</v>
      </c>
      <c r="S52" s="31">
        <v>10</v>
      </c>
      <c r="T52" s="31" t="s">
        <v>49</v>
      </c>
      <c r="U52" s="31">
        <v>4</v>
      </c>
      <c r="V52" s="31" t="s">
        <v>126</v>
      </c>
      <c r="W52" s="31">
        <v>1</v>
      </c>
      <c r="X52" s="31" t="s">
        <v>126</v>
      </c>
      <c r="Y52" s="31">
        <v>4</v>
      </c>
      <c r="Z52" s="77" t="s">
        <v>126</v>
      </c>
      <c r="AA52" s="176">
        <f t="shared" si="4"/>
        <v>33</v>
      </c>
      <c r="AB52" s="176">
        <f t="shared" si="5"/>
        <v>33</v>
      </c>
      <c r="AC52" s="57">
        <f t="shared" si="10"/>
        <v>16</v>
      </c>
      <c r="AD52" s="36" t="str">
        <f t="shared" si="11"/>
        <v>Martynov</v>
      </c>
      <c r="AE52" s="63">
        <f t="shared" si="11"/>
        <v>0</v>
      </c>
      <c r="AF52" s="67" t="s">
        <v>26</v>
      </c>
      <c r="AG52" s="30">
        <f t="shared" si="12"/>
        <v>0</v>
      </c>
      <c r="AH52" s="65"/>
    </row>
    <row r="53" spans="1:34" s="3" customFormat="1" ht="15.75">
      <c r="A53" s="30">
        <v>56</v>
      </c>
      <c r="B53" s="30" t="str">
        <f>Entry!B51</f>
        <v>Mackey</v>
      </c>
      <c r="C53" s="30">
        <f>Entry!C51</f>
        <v>0</v>
      </c>
      <c r="D53" s="30"/>
      <c r="E53" s="30"/>
      <c r="F53" s="31"/>
      <c r="G53" s="167"/>
      <c r="H53" s="31"/>
      <c r="I53" s="31"/>
      <c r="J53" s="31"/>
      <c r="K53" s="31"/>
      <c r="L53" s="31"/>
      <c r="M53" s="31"/>
      <c r="N53" s="31"/>
      <c r="O53" s="77"/>
      <c r="P53" s="176">
        <f t="shared" si="3"/>
        <v>0</v>
      </c>
      <c r="Q53" s="169">
        <v>2</v>
      </c>
      <c r="R53" s="31" t="s">
        <v>49</v>
      </c>
      <c r="S53" s="31">
        <v>2</v>
      </c>
      <c r="T53" s="31" t="s">
        <v>49</v>
      </c>
      <c r="U53" s="31">
        <v>1</v>
      </c>
      <c r="V53" s="31" t="s">
        <v>126</v>
      </c>
      <c r="W53" s="31">
        <v>9</v>
      </c>
      <c r="X53" s="31" t="s">
        <v>49</v>
      </c>
      <c r="Y53" s="31">
        <v>5</v>
      </c>
      <c r="Z53" s="77" t="s">
        <v>49</v>
      </c>
      <c r="AA53" s="176">
        <f t="shared" si="4"/>
        <v>19</v>
      </c>
      <c r="AB53" s="176">
        <f t="shared" si="5"/>
        <v>19</v>
      </c>
      <c r="AC53" s="57">
        <f t="shared" si="10"/>
        <v>6</v>
      </c>
      <c r="AD53" s="36" t="str">
        <f t="shared" si="11"/>
        <v>Mackey</v>
      </c>
      <c r="AE53" s="63">
        <f t="shared" si="11"/>
        <v>0</v>
      </c>
      <c r="AF53" s="67" t="s">
        <v>26</v>
      </c>
      <c r="AG53" s="30">
        <f t="shared" si="12"/>
        <v>0</v>
      </c>
      <c r="AH53" s="65"/>
    </row>
    <row r="54" spans="1:34" s="3" customFormat="1" ht="16.5" thickBot="1">
      <c r="A54" s="30">
        <v>58</v>
      </c>
      <c r="B54" s="30" t="str">
        <f>Entry!B53</f>
        <v>Thompson</v>
      </c>
      <c r="C54" s="30">
        <f>Entry!C53</f>
        <v>0</v>
      </c>
      <c r="D54" s="30"/>
      <c r="E54" s="30"/>
      <c r="F54" s="31"/>
      <c r="G54" s="31"/>
      <c r="H54" s="31"/>
      <c r="I54" s="31"/>
      <c r="J54" s="31"/>
      <c r="K54" s="31"/>
      <c r="L54" s="31"/>
      <c r="M54" s="31"/>
      <c r="N54" s="31"/>
      <c r="O54" s="77"/>
      <c r="P54" s="180">
        <f t="shared" si="3"/>
        <v>0</v>
      </c>
      <c r="Q54" s="169">
        <v>60</v>
      </c>
      <c r="R54" s="31"/>
      <c r="S54" s="31">
        <v>60</v>
      </c>
      <c r="T54" s="31"/>
      <c r="U54" s="31">
        <v>60</v>
      </c>
      <c r="V54" s="31"/>
      <c r="W54" s="31">
        <v>60</v>
      </c>
      <c r="X54" s="31"/>
      <c r="Y54" s="31">
        <v>60</v>
      </c>
      <c r="Z54" s="77"/>
      <c r="AA54" s="180">
        <v>200</v>
      </c>
      <c r="AB54" s="176">
        <f t="shared" si="5"/>
        <v>200</v>
      </c>
      <c r="AC54" s="57">
        <f t="shared" si="10"/>
        <v>43</v>
      </c>
      <c r="AD54" s="36" t="str">
        <f t="shared" si="11"/>
        <v>Thompson</v>
      </c>
      <c r="AE54" s="63">
        <f t="shared" si="11"/>
        <v>0</v>
      </c>
      <c r="AF54" s="67" t="s">
        <v>26</v>
      </c>
      <c r="AG54" s="30" t="e">
        <f>#REF!</f>
        <v>#REF!</v>
      </c>
      <c r="AH54" s="65"/>
    </row>
    <row r="55" spans="6:34" ht="18">
      <c r="F55" s="76"/>
      <c r="G55" s="76"/>
      <c r="H55" s="76"/>
      <c r="I55" s="76"/>
      <c r="J55" s="8"/>
      <c r="K55" s="6"/>
      <c r="L55" s="6"/>
      <c r="M55" s="4"/>
      <c r="N55" s="8"/>
      <c r="O55" s="16"/>
      <c r="P55" s="4"/>
      <c r="Q55" s="4"/>
      <c r="R55" s="4"/>
      <c r="S55" s="4"/>
      <c r="U55" s="4"/>
      <c r="V55" s="4"/>
      <c r="W55" s="4"/>
      <c r="X55" s="4"/>
      <c r="Y55" s="4"/>
      <c r="Z55" s="4"/>
      <c r="AA55" s="4"/>
      <c r="AB55" s="4"/>
      <c r="AC55" s="172"/>
      <c r="AD55" s="171"/>
      <c r="AE55" s="171"/>
      <c r="AF55" s="172"/>
      <c r="AG55" s="173"/>
      <c r="AH55" s="174"/>
    </row>
    <row r="56" spans="2:32" ht="18">
      <c r="B56" s="78" t="s">
        <v>129</v>
      </c>
      <c r="C56" s="76"/>
      <c r="D56" s="76"/>
      <c r="J56" s="6"/>
      <c r="K56" s="6"/>
      <c r="L56" s="6"/>
      <c r="M56" s="6"/>
      <c r="N56" s="6"/>
      <c r="O56" s="16"/>
      <c r="P56" s="6"/>
      <c r="Q56" s="6"/>
      <c r="R56" s="6"/>
      <c r="S56" s="6"/>
      <c r="T56" s="6"/>
      <c r="U56" s="6"/>
      <c r="W56" s="4"/>
      <c r="X56" s="16"/>
      <c r="Y56" s="4"/>
      <c r="Z56" s="4"/>
      <c r="AA56" s="4"/>
      <c r="AB56" s="6"/>
      <c r="AC56" s="4"/>
      <c r="AD56" s="4"/>
      <c r="AE56" s="4"/>
      <c r="AF56" s="4"/>
    </row>
    <row r="57" spans="1:31" ht="15" customHeight="1">
      <c r="A57" s="4"/>
      <c r="B57" s="15"/>
      <c r="E57" s="4"/>
      <c r="F57" s="4"/>
      <c r="G57" s="4"/>
      <c r="H57" s="4"/>
      <c r="I57" s="4"/>
      <c r="J57" s="7"/>
      <c r="K57" s="7"/>
      <c r="L57" s="7"/>
      <c r="M57" s="115"/>
      <c r="N57" s="7"/>
      <c r="O57" s="7"/>
      <c r="P57" s="7"/>
      <c r="Q57" s="7"/>
      <c r="R57" s="7"/>
      <c r="S57" s="7"/>
      <c r="T57" s="7"/>
      <c r="U57" s="7"/>
      <c r="W57" s="4"/>
      <c r="X57" s="4"/>
      <c r="Y57" s="4"/>
      <c r="Z57" s="4"/>
      <c r="AA57" s="4"/>
      <c r="AB57" s="7"/>
      <c r="AD57" s="4"/>
      <c r="AE57" s="4"/>
    </row>
    <row r="58" spans="1:31" ht="15">
      <c r="A58" s="4"/>
      <c r="B58" s="14" t="s">
        <v>21</v>
      </c>
      <c r="C58" s="4"/>
      <c r="D58" s="4"/>
      <c r="E58" s="4"/>
      <c r="F58" s="4"/>
      <c r="G58" s="4"/>
      <c r="H58" s="4"/>
      <c r="I58" s="4"/>
      <c r="J58" s="4"/>
      <c r="K58" s="4"/>
      <c r="L58" s="4"/>
      <c r="M58" s="4"/>
      <c r="N58" s="4"/>
      <c r="O58" s="4"/>
      <c r="P58" s="4"/>
      <c r="Q58" s="4"/>
      <c r="R58" s="4"/>
      <c r="S58" s="4"/>
      <c r="T58" s="4"/>
      <c r="U58" s="4"/>
      <c r="W58" s="4"/>
      <c r="X58" s="4"/>
      <c r="Y58" s="4"/>
      <c r="Z58" s="4"/>
      <c r="AA58" s="4"/>
      <c r="AB58" s="4"/>
      <c r="AD58" s="4"/>
      <c r="AE58" s="4"/>
    </row>
    <row r="59" spans="2:34" s="3" customFormat="1" ht="15">
      <c r="B59" s="4"/>
      <c r="C59" s="4"/>
      <c r="D59" s="4"/>
      <c r="AD59" s="4"/>
      <c r="AE59" s="4"/>
      <c r="AG59" s="4"/>
      <c r="AH59" s="4"/>
    </row>
    <row r="60" spans="1:28" ht="15">
      <c r="A60" s="4"/>
      <c r="E60" s="4"/>
      <c r="F60" s="4"/>
      <c r="G60" s="4"/>
      <c r="H60" s="4"/>
      <c r="I60" s="4"/>
      <c r="J60" s="4"/>
      <c r="K60" s="4"/>
      <c r="L60" s="4"/>
      <c r="M60" s="4"/>
      <c r="N60" s="4"/>
      <c r="O60" s="4"/>
      <c r="P60" s="4"/>
      <c r="Q60" s="4"/>
      <c r="R60" s="4"/>
      <c r="S60" s="4"/>
      <c r="T60" s="4"/>
      <c r="U60" s="4"/>
      <c r="V60" s="4"/>
      <c r="W60" s="4"/>
      <c r="X60" s="4"/>
      <c r="Y60" s="4"/>
      <c r="Z60" s="4"/>
      <c r="AA60" s="4"/>
      <c r="AB60" s="4"/>
    </row>
    <row r="61" spans="1:31"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D61" s="4"/>
      <c r="AE61" s="4"/>
    </row>
    <row r="62" spans="1:31"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D62" s="4"/>
      <c r="AE62" s="4"/>
    </row>
    <row r="63" spans="1:31"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D63" s="4"/>
      <c r="AE63" s="4"/>
    </row>
    <row r="64" spans="1:34"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D64" s="4"/>
      <c r="AE64" s="4"/>
      <c r="AH64" s="3"/>
    </row>
    <row r="65" spans="1:33"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D65" s="4"/>
      <c r="AE65" s="4"/>
      <c r="AG65" s="3"/>
    </row>
    <row r="66" spans="1:31"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D66" s="4"/>
      <c r="AE66" s="4"/>
    </row>
    <row r="67" spans="1:31"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D67" s="4"/>
      <c r="AE67" s="4"/>
    </row>
    <row r="68" spans="1:31"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D68" s="4"/>
      <c r="AE68" s="4"/>
    </row>
    <row r="69" spans="1:31"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D69" s="4"/>
      <c r="AE69" s="4"/>
    </row>
    <row r="70" spans="1:31"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D70" s="4"/>
      <c r="AE70" s="4"/>
    </row>
    <row r="71" spans="1:31"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D71" s="4"/>
      <c r="AE71" s="4"/>
    </row>
    <row r="72" spans="2:34" s="3" customFormat="1" ht="15">
      <c r="B72" s="4"/>
      <c r="C72" s="4"/>
      <c r="D72" s="4"/>
      <c r="AD72" s="4"/>
      <c r="AE72" s="4"/>
      <c r="AG72" s="4"/>
      <c r="AH72" s="4"/>
    </row>
    <row r="73" spans="1:28" ht="15">
      <c r="A73" s="4"/>
      <c r="E73" s="4"/>
      <c r="F73" s="4"/>
      <c r="G73" s="4"/>
      <c r="H73" s="4"/>
      <c r="I73" s="4"/>
      <c r="J73" s="4"/>
      <c r="K73" s="4"/>
      <c r="L73" s="4"/>
      <c r="M73" s="4"/>
      <c r="N73" s="4"/>
      <c r="O73" s="4"/>
      <c r="P73" s="4"/>
      <c r="Q73" s="4"/>
      <c r="R73" s="4"/>
      <c r="S73" s="4"/>
      <c r="T73" s="4"/>
      <c r="U73" s="4"/>
      <c r="V73" s="4"/>
      <c r="W73" s="4"/>
      <c r="X73" s="4"/>
      <c r="Y73" s="4"/>
      <c r="Z73" s="4"/>
      <c r="AA73" s="4"/>
      <c r="AB73" s="4"/>
    </row>
    <row r="74" spans="1:31"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D74" s="4"/>
      <c r="AE74" s="4"/>
    </row>
    <row r="75" spans="1:31"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D75" s="4"/>
      <c r="AE75" s="4"/>
    </row>
    <row r="76" spans="1:31"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D76" s="4"/>
      <c r="AE76" s="4"/>
    </row>
    <row r="77" spans="1:34"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D77" s="4"/>
      <c r="AE77" s="4"/>
      <c r="AH77" s="3"/>
    </row>
    <row r="78" spans="1:33"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D78" s="4"/>
      <c r="AE78" s="4"/>
      <c r="AG78" s="3"/>
    </row>
    <row r="79" spans="1:31"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D79" s="4"/>
      <c r="AE79" s="4"/>
    </row>
    <row r="80" spans="1:31"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D80" s="4"/>
      <c r="AE80" s="4"/>
    </row>
    <row r="81" spans="1:31"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D81" s="4"/>
      <c r="AE81" s="4"/>
    </row>
    <row r="82" spans="1:31"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D82" s="4"/>
      <c r="AE82" s="4"/>
    </row>
    <row r="83" spans="1:31"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D83" s="4"/>
      <c r="AE83" s="4"/>
    </row>
    <row r="84" spans="1:31"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D84" s="4"/>
      <c r="AE84" s="4"/>
    </row>
    <row r="85" spans="2:31" ht="15">
      <c r="B85" s="4"/>
      <c r="C85" s="4"/>
      <c r="D85" s="4"/>
      <c r="AD85" s="4"/>
      <c r="AE85" s="4"/>
    </row>
  </sheetData>
  <sheetProtection/>
  <mergeCells count="10">
    <mergeCell ref="S1:T2"/>
    <mergeCell ref="U1:V2"/>
    <mergeCell ref="W1:X2"/>
    <mergeCell ref="Y1:Z2"/>
    <mergeCell ref="F1:G2"/>
    <mergeCell ref="H1:I2"/>
    <mergeCell ref="J1:K2"/>
    <mergeCell ref="L1:M2"/>
    <mergeCell ref="N1:O2"/>
    <mergeCell ref="Q1:R2"/>
  </mergeCells>
  <printOptions/>
  <pageMargins left="0.7" right="0.7" top="0.75" bottom="0.75" header="0.3" footer="0.3"/>
  <pageSetup fitToHeight="2" fitToWidth="1" horizontalDpi="600" verticalDpi="600" orientation="landscape" paperSize="5" scale="96" r:id="rId1"/>
  <headerFooter>
    <oddHeader>&amp;CDAY 2 -
MITTEN OR BLACKWATER</oddHeader>
    <oddFooter>&amp;LPROVISIONAL 8/23/18, 2140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85"/>
  <sheetViews>
    <sheetView zoomScale="90" zoomScaleNormal="90" zoomScalePageLayoutView="0" workbookViewId="0" topLeftCell="A1">
      <selection activeCell="E7" sqref="E7"/>
    </sheetView>
  </sheetViews>
  <sheetFormatPr defaultColWidth="9.140625" defaultRowHeight="12.75"/>
  <cols>
    <col min="1" max="1" width="4.00390625" style="3" bestFit="1" customWidth="1"/>
    <col min="2" max="2" width="15.8515625" style="3" customWidth="1"/>
    <col min="3" max="3" width="19.8515625" style="3" bestFit="1" customWidth="1"/>
    <col min="4" max="4" width="15.28125" style="3" hidden="1" customWidth="1"/>
    <col min="5" max="5" width="14.00390625" style="3" customWidth="1"/>
    <col min="6" max="6" width="4.7109375" style="3" customWidth="1"/>
    <col min="7" max="7" width="4.7109375" style="3" bestFit="1" customWidth="1"/>
    <col min="8" max="8" width="4.7109375" style="3" customWidth="1"/>
    <col min="9" max="9" width="4.7109375" style="3" bestFit="1" customWidth="1"/>
    <col min="10" max="10" width="4.7109375" style="3" customWidth="1"/>
    <col min="11" max="11" width="4.7109375" style="3" bestFit="1" customWidth="1"/>
    <col min="12" max="12" width="4.7109375" style="3" customWidth="1"/>
    <col min="13" max="13" width="4.7109375" style="3" bestFit="1" customWidth="1"/>
    <col min="14" max="14" width="4.7109375" style="3" customWidth="1"/>
    <col min="15" max="15" width="4.7109375" style="3" bestFit="1" customWidth="1"/>
    <col min="16" max="16" width="5.421875" style="3" bestFit="1" customWidth="1"/>
    <col min="17" max="26" width="4.7109375" style="3" customWidth="1"/>
    <col min="27" max="27" width="5.421875" style="3" bestFit="1" customWidth="1"/>
    <col min="28" max="28" width="8.8515625" style="3" bestFit="1" customWidth="1"/>
    <col min="29" max="29" width="9.00390625" style="3" hidden="1" customWidth="1"/>
    <col min="30" max="30" width="15.7109375" style="3" hidden="1" customWidth="1"/>
    <col min="31" max="31" width="14.7109375" style="3" hidden="1" customWidth="1"/>
    <col min="32" max="32" width="11.00390625" style="3" hidden="1" customWidth="1"/>
    <col min="33" max="33" width="9.00390625" style="3" hidden="1" customWidth="1"/>
    <col min="34" max="34" width="10.140625" style="3" hidden="1" customWidth="1"/>
    <col min="35" max="35" width="11.8515625" style="4" hidden="1" customWidth="1"/>
    <col min="36" max="36" width="21.140625" style="4" hidden="1" customWidth="1"/>
    <col min="37" max="16384" width="9.140625" style="4" customWidth="1"/>
  </cols>
  <sheetData>
    <row r="1" spans="1:36" s="21" customFormat="1" ht="15" customHeight="1">
      <c r="A1" s="19"/>
      <c r="B1" s="20"/>
      <c r="C1" s="20"/>
      <c r="D1" s="20"/>
      <c r="E1" s="192" t="s">
        <v>13</v>
      </c>
      <c r="F1" s="410" t="s">
        <v>121</v>
      </c>
      <c r="G1" s="411"/>
      <c r="H1" s="410" t="s">
        <v>122</v>
      </c>
      <c r="I1" s="411"/>
      <c r="J1" s="410" t="s">
        <v>123</v>
      </c>
      <c r="K1" s="411"/>
      <c r="L1" s="410" t="s">
        <v>124</v>
      </c>
      <c r="M1" s="411"/>
      <c r="N1" s="410" t="s">
        <v>125</v>
      </c>
      <c r="O1" s="417"/>
      <c r="P1" s="84" t="s">
        <v>16</v>
      </c>
      <c r="Q1" s="419" t="s">
        <v>134</v>
      </c>
      <c r="R1" s="411"/>
      <c r="S1" s="410" t="s">
        <v>135</v>
      </c>
      <c r="T1" s="411"/>
      <c r="U1" s="410" t="s">
        <v>136</v>
      </c>
      <c r="V1" s="411"/>
      <c r="W1" s="410" t="s">
        <v>137</v>
      </c>
      <c r="X1" s="411"/>
      <c r="Y1" s="410" t="s">
        <v>138</v>
      </c>
      <c r="Z1" s="417"/>
      <c r="AA1" s="84" t="s">
        <v>16</v>
      </c>
      <c r="AB1" s="177" t="s">
        <v>58</v>
      </c>
      <c r="AC1" s="47" t="s">
        <v>58</v>
      </c>
      <c r="AD1" s="61"/>
      <c r="AE1" s="58"/>
      <c r="AF1" s="66"/>
      <c r="AG1" s="47" t="s">
        <v>58</v>
      </c>
      <c r="AH1" s="46" t="s">
        <v>10</v>
      </c>
      <c r="AI1" s="164"/>
      <c r="AJ1" s="58"/>
    </row>
    <row r="2" spans="1:36" s="21" customFormat="1" ht="15.75">
      <c r="A2" s="22"/>
      <c r="B2" s="23"/>
      <c r="C2" s="23"/>
      <c r="D2" s="23"/>
      <c r="E2" s="191" t="s">
        <v>14</v>
      </c>
      <c r="F2" s="412"/>
      <c r="G2" s="413"/>
      <c r="H2" s="412"/>
      <c r="I2" s="413"/>
      <c r="J2" s="412"/>
      <c r="K2" s="413"/>
      <c r="L2" s="412"/>
      <c r="M2" s="413"/>
      <c r="N2" s="412"/>
      <c r="O2" s="418"/>
      <c r="P2" s="85">
        <v>1</v>
      </c>
      <c r="Q2" s="418"/>
      <c r="R2" s="413"/>
      <c r="S2" s="412"/>
      <c r="T2" s="413"/>
      <c r="U2" s="412"/>
      <c r="V2" s="413"/>
      <c r="W2" s="412"/>
      <c r="X2" s="413"/>
      <c r="Y2" s="412"/>
      <c r="Z2" s="418"/>
      <c r="AA2" s="85">
        <v>2</v>
      </c>
      <c r="AB2" s="178" t="s">
        <v>1</v>
      </c>
      <c r="AC2" s="48" t="s">
        <v>4</v>
      </c>
      <c r="AD2" s="38" t="s">
        <v>5</v>
      </c>
      <c r="AE2" s="44" t="s">
        <v>12</v>
      </c>
      <c r="AF2" s="60" t="s">
        <v>2</v>
      </c>
      <c r="AG2" s="48" t="s">
        <v>4</v>
      </c>
      <c r="AH2" s="37" t="s">
        <v>4</v>
      </c>
      <c r="AI2" s="165" t="s">
        <v>10</v>
      </c>
      <c r="AJ2" s="44" t="s">
        <v>25</v>
      </c>
    </row>
    <row r="3" spans="1:36" s="3" customFormat="1" ht="16.5" thickBot="1">
      <c r="A3" s="333" t="s">
        <v>9</v>
      </c>
      <c r="B3" s="353" t="s">
        <v>5</v>
      </c>
      <c r="C3" s="353" t="s">
        <v>285</v>
      </c>
      <c r="D3" s="353" t="s">
        <v>6</v>
      </c>
      <c r="E3" s="352" t="s">
        <v>7</v>
      </c>
      <c r="F3" s="355"/>
      <c r="G3" s="356" t="s">
        <v>3</v>
      </c>
      <c r="H3" s="355"/>
      <c r="I3" s="356" t="s">
        <v>3</v>
      </c>
      <c r="J3" s="355"/>
      <c r="K3" s="356" t="s">
        <v>3</v>
      </c>
      <c r="L3" s="355"/>
      <c r="M3" s="356" t="s">
        <v>3</v>
      </c>
      <c r="N3" s="355"/>
      <c r="O3" s="357" t="s">
        <v>3</v>
      </c>
      <c r="P3" s="358"/>
      <c r="Q3" s="359"/>
      <c r="R3" s="360" t="s">
        <v>3</v>
      </c>
      <c r="S3" s="357"/>
      <c r="T3" s="357" t="s">
        <v>3</v>
      </c>
      <c r="U3" s="355"/>
      <c r="V3" s="356" t="s">
        <v>3</v>
      </c>
      <c r="W3" s="355"/>
      <c r="X3" s="356" t="s">
        <v>3</v>
      </c>
      <c r="Y3" s="355"/>
      <c r="Z3" s="357" t="s">
        <v>3</v>
      </c>
      <c r="AA3" s="358"/>
      <c r="AB3" s="358"/>
      <c r="AC3" s="68"/>
      <c r="AD3" s="29"/>
      <c r="AE3" s="62"/>
      <c r="AF3" s="35"/>
      <c r="AG3" s="68"/>
      <c r="AI3" s="166"/>
      <c r="AJ3" s="64"/>
    </row>
    <row r="4" spans="1:36" ht="16.5" thickTop="1">
      <c r="A4" s="190" t="e">
        <f>'Class info'!#REF!</f>
        <v>#REF!</v>
      </c>
      <c r="B4" s="190" t="str">
        <f>Entry!B2</f>
        <v>PHANTOM</v>
      </c>
      <c r="C4" s="190" t="str">
        <f>Entry!C2</f>
        <v>PHANTOM</v>
      </c>
      <c r="D4" s="190"/>
      <c r="E4" s="190"/>
      <c r="F4" s="213">
        <v>0</v>
      </c>
      <c r="G4" s="214" t="s">
        <v>128</v>
      </c>
      <c r="H4" s="213">
        <v>0</v>
      </c>
      <c r="I4" s="214" t="s">
        <v>128</v>
      </c>
      <c r="J4" s="213">
        <v>0</v>
      </c>
      <c r="K4" s="214" t="s">
        <v>128</v>
      </c>
      <c r="L4" s="213">
        <v>0</v>
      </c>
      <c r="M4" s="214" t="s">
        <v>128</v>
      </c>
      <c r="N4" s="213">
        <v>0</v>
      </c>
      <c r="O4" s="248" t="s">
        <v>128</v>
      </c>
      <c r="P4" s="175">
        <f>F4+H4+J4+L4+N4</f>
        <v>0</v>
      </c>
      <c r="Q4" s="223">
        <v>0</v>
      </c>
      <c r="R4" s="214" t="s">
        <v>128</v>
      </c>
      <c r="S4" s="213">
        <v>0</v>
      </c>
      <c r="T4" s="214" t="s">
        <v>128</v>
      </c>
      <c r="U4" s="213">
        <v>0</v>
      </c>
      <c r="V4" s="214" t="s">
        <v>128</v>
      </c>
      <c r="W4" s="213">
        <v>0</v>
      </c>
      <c r="X4" s="214" t="s">
        <v>128</v>
      </c>
      <c r="Y4" s="213">
        <v>0</v>
      </c>
      <c r="Z4" s="248" t="s">
        <v>128</v>
      </c>
      <c r="AA4" s="175">
        <f>Y4+W4+U4+S4+Q4</f>
        <v>0</v>
      </c>
      <c r="AB4" s="175">
        <f>AA4+P4</f>
        <v>0</v>
      </c>
      <c r="AC4" s="57"/>
      <c r="AD4" s="36" t="str">
        <f aca="true" t="shared" si="0" ref="AD4:AD13">B4</f>
        <v>PHANTOM</v>
      </c>
      <c r="AE4" s="63" t="str">
        <f aca="true" t="shared" si="1" ref="AE4:AE13">C4</f>
        <v>PHANTOM</v>
      </c>
      <c r="AF4" s="43" t="e">
        <f>AB4+AA4-#REF!</f>
        <v>#REF!</v>
      </c>
      <c r="AG4" s="57" t="e">
        <f aca="true" t="shared" si="2" ref="AG4:AG13">RANK(AF4,$AF$4:$AF$27,1)</f>
        <v>#REF!</v>
      </c>
      <c r="AH4" s="67">
        <v>1</v>
      </c>
      <c r="AI4" s="30">
        <f aca="true" t="shared" si="3" ref="AI4:AI13">E4</f>
        <v>0</v>
      </c>
      <c r="AJ4" s="65"/>
    </row>
    <row r="5" spans="1:36" ht="15.75">
      <c r="A5" s="30" t="e">
        <f>'Class info'!#REF!</f>
        <v>#REF!</v>
      </c>
      <c r="B5" s="30" t="str">
        <f>Entry!B3</f>
        <v>McKinnon</v>
      </c>
      <c r="C5" s="30" t="str">
        <f>Entry!C3</f>
        <v>Putnam/Schneider</v>
      </c>
      <c r="D5" s="30"/>
      <c r="E5" s="30"/>
      <c r="F5" s="31"/>
      <c r="G5" s="31"/>
      <c r="H5" s="31"/>
      <c r="I5" s="31"/>
      <c r="J5" s="31"/>
      <c r="K5" s="31"/>
      <c r="L5" s="31"/>
      <c r="M5" s="31"/>
      <c r="N5" s="31"/>
      <c r="O5" s="77"/>
      <c r="P5" s="176">
        <f aca="true" t="shared" si="4" ref="P5:P53">F5+H5+J5+L5+N5</f>
        <v>0</v>
      </c>
      <c r="Q5" s="169">
        <v>0</v>
      </c>
      <c r="R5" s="167" t="s">
        <v>128</v>
      </c>
      <c r="S5" s="31">
        <v>2</v>
      </c>
      <c r="T5" s="31" t="s">
        <v>126</v>
      </c>
      <c r="U5" s="31">
        <v>2</v>
      </c>
      <c r="V5" s="31" t="s">
        <v>126</v>
      </c>
      <c r="W5" s="31">
        <v>3</v>
      </c>
      <c r="X5" s="31" t="s">
        <v>126</v>
      </c>
      <c r="Y5" s="31">
        <v>3</v>
      </c>
      <c r="Z5" s="77" t="s">
        <v>126</v>
      </c>
      <c r="AA5" s="176">
        <f aca="true" t="shared" si="5" ref="AA5:AA54">Y5+W5+U5+S5+Q5</f>
        <v>10</v>
      </c>
      <c r="AB5" s="176">
        <f aca="true" t="shared" si="6" ref="AB5:AB54">AA5+P5</f>
        <v>10</v>
      </c>
      <c r="AC5" s="57">
        <f>RANK(AB5,$AB$5:$AB$54,1)</f>
        <v>3</v>
      </c>
      <c r="AD5" s="36" t="str">
        <f t="shared" si="0"/>
        <v>McKinnon</v>
      </c>
      <c r="AE5" s="63" t="str">
        <f t="shared" si="1"/>
        <v>Putnam/Schneider</v>
      </c>
      <c r="AF5" s="43" t="e">
        <f>AB5+AA5-#REF!</f>
        <v>#REF!</v>
      </c>
      <c r="AG5" s="57" t="e">
        <f t="shared" si="2"/>
        <v>#REF!</v>
      </c>
      <c r="AH5" s="67">
        <v>1</v>
      </c>
      <c r="AI5" s="30">
        <f t="shared" si="3"/>
        <v>0</v>
      </c>
      <c r="AJ5" s="65"/>
    </row>
    <row r="6" spans="1:36" ht="15.75">
      <c r="A6" s="30" t="e">
        <f>'Class info'!#REF!</f>
        <v>#REF!</v>
      </c>
      <c r="B6" s="30" t="str">
        <f>Entry!B4</f>
        <v>Adams</v>
      </c>
      <c r="C6" s="30" t="str">
        <f>Entry!C4</f>
        <v>Bonaime</v>
      </c>
      <c r="D6" s="30"/>
      <c r="E6" s="30"/>
      <c r="F6" s="31"/>
      <c r="G6" s="31"/>
      <c r="H6" s="31"/>
      <c r="I6" s="31"/>
      <c r="J6" s="31"/>
      <c r="K6" s="31"/>
      <c r="L6" s="31"/>
      <c r="M6" s="31"/>
      <c r="N6" s="31"/>
      <c r="O6" s="77"/>
      <c r="P6" s="176">
        <f t="shared" si="4"/>
        <v>0</v>
      </c>
      <c r="Q6" s="169">
        <v>12</v>
      </c>
      <c r="R6" s="31" t="s">
        <v>126</v>
      </c>
      <c r="S6" s="31">
        <v>18</v>
      </c>
      <c r="T6" s="31" t="s">
        <v>126</v>
      </c>
      <c r="U6" s="31">
        <v>10</v>
      </c>
      <c r="V6" s="31" t="s">
        <v>126</v>
      </c>
      <c r="W6" s="31">
        <v>16</v>
      </c>
      <c r="X6" s="31" t="s">
        <v>126</v>
      </c>
      <c r="Y6" s="31">
        <v>17</v>
      </c>
      <c r="Z6" s="77" t="s">
        <v>126</v>
      </c>
      <c r="AA6" s="176">
        <f t="shared" si="5"/>
        <v>73</v>
      </c>
      <c r="AB6" s="176">
        <f t="shared" si="6"/>
        <v>73</v>
      </c>
      <c r="AC6" s="57">
        <f aca="true" t="shared" si="7" ref="AC6:AC37">RANK(AB6,$AB$4:$AB$54,1)</f>
        <v>25</v>
      </c>
      <c r="AD6" s="36" t="str">
        <f t="shared" si="0"/>
        <v>Adams</v>
      </c>
      <c r="AE6" s="63" t="str">
        <f t="shared" si="1"/>
        <v>Bonaime</v>
      </c>
      <c r="AF6" s="43" t="e">
        <f>AB6+AA6-#REF!</f>
        <v>#REF!</v>
      </c>
      <c r="AG6" s="57" t="e">
        <f t="shared" si="2"/>
        <v>#REF!</v>
      </c>
      <c r="AH6" s="67">
        <v>3</v>
      </c>
      <c r="AI6" s="30">
        <f t="shared" si="3"/>
        <v>0</v>
      </c>
      <c r="AJ6" s="65"/>
    </row>
    <row r="7" spans="1:36" ht="15.75">
      <c r="A7" s="30" t="e">
        <f>'Class info'!#REF!</f>
        <v>#REF!</v>
      </c>
      <c r="B7" s="30" t="str">
        <f>Entry!B5</f>
        <v>Wade</v>
      </c>
      <c r="C7" s="30" t="str">
        <f>Entry!C5</f>
        <v>Moghaddam</v>
      </c>
      <c r="D7" s="30"/>
      <c r="E7" s="30"/>
      <c r="F7" s="31">
        <v>7</v>
      </c>
      <c r="G7" s="31" t="s">
        <v>126</v>
      </c>
      <c r="H7" s="31">
        <v>22</v>
      </c>
      <c r="I7" s="31" t="s">
        <v>126</v>
      </c>
      <c r="J7" s="31">
        <v>17</v>
      </c>
      <c r="K7" s="31" t="s">
        <v>126</v>
      </c>
      <c r="L7" s="31">
        <v>23</v>
      </c>
      <c r="M7" s="31" t="s">
        <v>126</v>
      </c>
      <c r="N7" s="31">
        <v>17</v>
      </c>
      <c r="O7" s="77" t="s">
        <v>126</v>
      </c>
      <c r="P7" s="176">
        <f t="shared" si="4"/>
        <v>86</v>
      </c>
      <c r="Q7" s="169"/>
      <c r="R7" s="31"/>
      <c r="S7" s="31"/>
      <c r="T7" s="31"/>
      <c r="U7" s="31"/>
      <c r="V7" s="31"/>
      <c r="W7" s="31"/>
      <c r="X7" s="31"/>
      <c r="Y7" s="31"/>
      <c r="Z7" s="77"/>
      <c r="AA7" s="176">
        <f t="shared" si="5"/>
        <v>0</v>
      </c>
      <c r="AB7" s="176">
        <f t="shared" si="6"/>
        <v>86</v>
      </c>
      <c r="AC7" s="57">
        <f t="shared" si="7"/>
        <v>30</v>
      </c>
      <c r="AD7" s="36" t="str">
        <f t="shared" si="0"/>
        <v>Wade</v>
      </c>
      <c r="AE7" s="63" t="str">
        <f t="shared" si="1"/>
        <v>Moghaddam</v>
      </c>
      <c r="AF7" s="43" t="e">
        <f>AB7+AA7-#REF!</f>
        <v>#REF!</v>
      </c>
      <c r="AG7" s="57" t="e">
        <f t="shared" si="2"/>
        <v>#REF!</v>
      </c>
      <c r="AH7" s="67">
        <v>2</v>
      </c>
      <c r="AI7" s="30">
        <f t="shared" si="3"/>
        <v>0</v>
      </c>
      <c r="AJ7" s="65"/>
    </row>
    <row r="8" spans="1:36" ht="15.75">
      <c r="A8" s="30" t="e">
        <f>'Class info'!#REF!</f>
        <v>#REF!</v>
      </c>
      <c r="B8" s="30" t="str">
        <f>Entry!B6</f>
        <v>Cole</v>
      </c>
      <c r="C8" s="30" t="str">
        <f>Entry!C6</f>
        <v>Corbett</v>
      </c>
      <c r="D8" s="30"/>
      <c r="E8" s="30"/>
      <c r="F8" s="31">
        <v>5</v>
      </c>
      <c r="G8" s="31" t="s">
        <v>49</v>
      </c>
      <c r="H8" s="31">
        <v>5</v>
      </c>
      <c r="I8" s="31" t="s">
        <v>126</v>
      </c>
      <c r="J8" s="31">
        <v>7</v>
      </c>
      <c r="K8" s="31" t="s">
        <v>49</v>
      </c>
      <c r="L8" s="31">
        <v>17</v>
      </c>
      <c r="M8" s="31" t="s">
        <v>126</v>
      </c>
      <c r="N8" s="31">
        <v>49</v>
      </c>
      <c r="O8" s="77" t="s">
        <v>49</v>
      </c>
      <c r="P8" s="176">
        <f t="shared" si="4"/>
        <v>83</v>
      </c>
      <c r="Q8" s="169"/>
      <c r="R8" s="31"/>
      <c r="S8" s="31"/>
      <c r="T8" s="31"/>
      <c r="U8" s="31"/>
      <c r="V8" s="31"/>
      <c r="W8" s="31"/>
      <c r="X8" s="31"/>
      <c r="Y8" s="31"/>
      <c r="Z8" s="77"/>
      <c r="AA8" s="176">
        <f t="shared" si="5"/>
        <v>0</v>
      </c>
      <c r="AB8" s="176">
        <f t="shared" si="6"/>
        <v>83</v>
      </c>
      <c r="AC8" s="57">
        <f t="shared" si="7"/>
        <v>28</v>
      </c>
      <c r="AD8" s="36" t="str">
        <f t="shared" si="0"/>
        <v>Cole</v>
      </c>
      <c r="AE8" s="63" t="str">
        <f t="shared" si="1"/>
        <v>Corbett</v>
      </c>
      <c r="AF8" s="43" t="e">
        <f>AB8+AA8-#REF!</f>
        <v>#REF!</v>
      </c>
      <c r="AG8" s="57" t="e">
        <f t="shared" si="2"/>
        <v>#REF!</v>
      </c>
      <c r="AH8" s="67">
        <v>7</v>
      </c>
      <c r="AI8" s="30">
        <f t="shared" si="3"/>
        <v>0</v>
      </c>
      <c r="AJ8" s="65"/>
    </row>
    <row r="9" spans="1:36" ht="15.75">
      <c r="A9" s="30" t="e">
        <f>'Class info'!#REF!</f>
        <v>#REF!</v>
      </c>
      <c r="B9" s="30" t="str">
        <f>Entry!B7</f>
        <v>Blackie</v>
      </c>
      <c r="C9" s="30" t="str">
        <f>Entry!C7</f>
        <v>Blackie</v>
      </c>
      <c r="D9" s="30"/>
      <c r="E9" s="30"/>
      <c r="F9" s="31">
        <v>24</v>
      </c>
      <c r="G9" s="31" t="s">
        <v>126</v>
      </c>
      <c r="H9" s="31">
        <v>27</v>
      </c>
      <c r="I9" s="31" t="s">
        <v>126</v>
      </c>
      <c r="J9" s="31">
        <v>20</v>
      </c>
      <c r="K9" s="31" t="s">
        <v>126</v>
      </c>
      <c r="L9" s="31">
        <v>39</v>
      </c>
      <c r="M9" s="31" t="s">
        <v>126</v>
      </c>
      <c r="N9" s="31">
        <v>34</v>
      </c>
      <c r="O9" s="77" t="s">
        <v>126</v>
      </c>
      <c r="P9" s="176">
        <f t="shared" si="4"/>
        <v>144</v>
      </c>
      <c r="Q9" s="169"/>
      <c r="R9" s="31"/>
      <c r="S9" s="31"/>
      <c r="T9" s="31"/>
      <c r="U9" s="31"/>
      <c r="V9" s="31"/>
      <c r="W9" s="31"/>
      <c r="X9" s="31"/>
      <c r="Y9" s="31"/>
      <c r="Z9" s="77"/>
      <c r="AA9" s="176">
        <f t="shared" si="5"/>
        <v>0</v>
      </c>
      <c r="AB9" s="176">
        <f t="shared" si="6"/>
        <v>144</v>
      </c>
      <c r="AC9" s="57">
        <f t="shared" si="7"/>
        <v>36</v>
      </c>
      <c r="AD9" s="36" t="str">
        <f t="shared" si="0"/>
        <v>Blackie</v>
      </c>
      <c r="AE9" s="63" t="str">
        <f t="shared" si="1"/>
        <v>Blackie</v>
      </c>
      <c r="AF9" s="43" t="e">
        <f>AB9+AA9-#REF!</f>
        <v>#REF!</v>
      </c>
      <c r="AG9" s="57" t="e">
        <f t="shared" si="2"/>
        <v>#REF!</v>
      </c>
      <c r="AH9" s="67">
        <v>3</v>
      </c>
      <c r="AI9" s="30">
        <f t="shared" si="3"/>
        <v>0</v>
      </c>
      <c r="AJ9" s="65"/>
    </row>
    <row r="10" spans="1:36" ht="15.75">
      <c r="A10" s="30" t="e">
        <f>'Class info'!#REF!</f>
        <v>#REF!</v>
      </c>
      <c r="B10" s="30" t="str">
        <f>Entry!B8</f>
        <v>Hines</v>
      </c>
      <c r="C10" s="30" t="str">
        <f>Entry!C8</f>
        <v>Zimmerman</v>
      </c>
      <c r="D10" s="30"/>
      <c r="E10" s="30"/>
      <c r="F10" s="31"/>
      <c r="G10" s="31"/>
      <c r="H10" s="31"/>
      <c r="I10" s="31"/>
      <c r="J10" s="31"/>
      <c r="K10" s="31"/>
      <c r="L10" s="31"/>
      <c r="M10" s="31"/>
      <c r="N10" s="31"/>
      <c r="O10" s="77"/>
      <c r="P10" s="176">
        <f t="shared" si="4"/>
        <v>0</v>
      </c>
      <c r="Q10" s="169">
        <v>11</v>
      </c>
      <c r="R10" s="31" t="s">
        <v>126</v>
      </c>
      <c r="S10" s="31">
        <v>4</v>
      </c>
      <c r="T10" s="31" t="s">
        <v>49</v>
      </c>
      <c r="U10" s="31">
        <v>2</v>
      </c>
      <c r="V10" s="31" t="s">
        <v>126</v>
      </c>
      <c r="W10" s="31">
        <v>3</v>
      </c>
      <c r="X10" s="31" t="s">
        <v>126</v>
      </c>
      <c r="Y10" s="31">
        <v>1</v>
      </c>
      <c r="Z10" s="77" t="s">
        <v>126</v>
      </c>
      <c r="AA10" s="176">
        <f t="shared" si="5"/>
        <v>21</v>
      </c>
      <c r="AB10" s="176">
        <f t="shared" si="6"/>
        <v>21</v>
      </c>
      <c r="AC10" s="57">
        <f t="shared" si="7"/>
        <v>10</v>
      </c>
      <c r="AD10" s="36" t="str">
        <f t="shared" si="0"/>
        <v>Hines</v>
      </c>
      <c r="AE10" s="63" t="str">
        <f t="shared" si="1"/>
        <v>Zimmerman</v>
      </c>
      <c r="AF10" s="43" t="e">
        <f>AB10+AA10-#REF!</f>
        <v>#REF!</v>
      </c>
      <c r="AG10" s="57" t="e">
        <f t="shared" si="2"/>
        <v>#REF!</v>
      </c>
      <c r="AH10" s="67">
        <v>2</v>
      </c>
      <c r="AI10" s="30">
        <f t="shared" si="3"/>
        <v>0</v>
      </c>
      <c r="AJ10" s="65"/>
    </row>
    <row r="11" spans="1:36" ht="15.75">
      <c r="A11" s="30" t="e">
        <f>'Class info'!#REF!</f>
        <v>#REF!</v>
      </c>
      <c r="B11" s="30" t="str">
        <f>Entry!B9</f>
        <v>Cramer</v>
      </c>
      <c r="C11" s="30" t="str">
        <f>Entry!C9</f>
        <v>Cramer/Handow</v>
      </c>
      <c r="D11" s="30"/>
      <c r="E11" s="30"/>
      <c r="F11" s="31"/>
      <c r="G11" s="31"/>
      <c r="H11" s="31"/>
      <c r="I11" s="31"/>
      <c r="J11" s="31"/>
      <c r="K11" s="31"/>
      <c r="L11" s="31"/>
      <c r="M11" s="31"/>
      <c r="N11" s="31"/>
      <c r="O11" s="77"/>
      <c r="P11" s="176">
        <f t="shared" si="4"/>
        <v>0</v>
      </c>
      <c r="Q11" s="169">
        <v>1</v>
      </c>
      <c r="R11" s="31" t="s">
        <v>126</v>
      </c>
      <c r="S11" s="31">
        <v>0</v>
      </c>
      <c r="T11" s="167" t="s">
        <v>128</v>
      </c>
      <c r="U11" s="31">
        <v>2</v>
      </c>
      <c r="V11" s="31" t="s">
        <v>126</v>
      </c>
      <c r="W11" s="31">
        <v>5</v>
      </c>
      <c r="X11" s="31" t="s">
        <v>126</v>
      </c>
      <c r="Y11" s="31">
        <v>5</v>
      </c>
      <c r="Z11" s="77" t="s">
        <v>49</v>
      </c>
      <c r="AA11" s="176">
        <f t="shared" si="5"/>
        <v>13</v>
      </c>
      <c r="AB11" s="176">
        <f t="shared" si="6"/>
        <v>13</v>
      </c>
      <c r="AC11" s="57">
        <f t="shared" si="7"/>
        <v>7</v>
      </c>
      <c r="AD11" s="36" t="str">
        <f t="shared" si="0"/>
        <v>Cramer</v>
      </c>
      <c r="AE11" s="63" t="str">
        <f t="shared" si="1"/>
        <v>Cramer/Handow</v>
      </c>
      <c r="AF11" s="43" t="e">
        <f>AB11+AA11-#REF!</f>
        <v>#REF!</v>
      </c>
      <c r="AG11" s="57" t="e">
        <f t="shared" si="2"/>
        <v>#REF!</v>
      </c>
      <c r="AH11" s="67">
        <v>1</v>
      </c>
      <c r="AI11" s="30">
        <f t="shared" si="3"/>
        <v>0</v>
      </c>
      <c r="AJ11" s="65"/>
    </row>
    <row r="12" spans="1:36" ht="15.75">
      <c r="A12" s="30" t="e">
        <f>'Class info'!#REF!</f>
        <v>#REF!</v>
      </c>
      <c r="B12" s="30" t="str">
        <f>Entry!B10</f>
        <v>Riddell</v>
      </c>
      <c r="C12" s="30" t="str">
        <f>Entry!C10</f>
        <v>Riddell</v>
      </c>
      <c r="D12" s="30"/>
      <c r="E12" s="30"/>
      <c r="F12" s="31"/>
      <c r="G12" s="31"/>
      <c r="H12" s="31"/>
      <c r="I12" s="31"/>
      <c r="J12" s="31"/>
      <c r="K12" s="31"/>
      <c r="L12" s="31"/>
      <c r="M12" s="31"/>
      <c r="N12" s="31"/>
      <c r="O12" s="77"/>
      <c r="P12" s="176">
        <f t="shared" si="4"/>
        <v>0</v>
      </c>
      <c r="Q12" s="169">
        <v>1</v>
      </c>
      <c r="R12" s="31" t="s">
        <v>126</v>
      </c>
      <c r="S12" s="31">
        <v>2</v>
      </c>
      <c r="T12" s="31" t="s">
        <v>49</v>
      </c>
      <c r="U12" s="31">
        <v>5</v>
      </c>
      <c r="V12" s="31" t="s">
        <v>49</v>
      </c>
      <c r="W12" s="31">
        <v>6</v>
      </c>
      <c r="X12" s="31" t="s">
        <v>49</v>
      </c>
      <c r="Y12" s="31">
        <v>5</v>
      </c>
      <c r="Z12" s="77" t="s">
        <v>49</v>
      </c>
      <c r="AA12" s="176">
        <f t="shared" si="5"/>
        <v>19</v>
      </c>
      <c r="AB12" s="176">
        <f t="shared" si="6"/>
        <v>19</v>
      </c>
      <c r="AC12" s="57">
        <f t="shared" si="7"/>
        <v>9</v>
      </c>
      <c r="AD12" s="36" t="str">
        <f t="shared" si="0"/>
        <v>Riddell</v>
      </c>
      <c r="AE12" s="63" t="str">
        <f t="shared" si="1"/>
        <v>Riddell</v>
      </c>
      <c r="AF12" s="43" t="e">
        <f>AB12+AA12-#REF!</f>
        <v>#REF!</v>
      </c>
      <c r="AG12" s="57" t="e">
        <f t="shared" si="2"/>
        <v>#REF!</v>
      </c>
      <c r="AH12" s="67">
        <v>2</v>
      </c>
      <c r="AI12" s="30">
        <f t="shared" si="3"/>
        <v>0</v>
      </c>
      <c r="AJ12" s="65"/>
    </row>
    <row r="13" spans="1:36" ht="15.75">
      <c r="A13" s="30" t="e">
        <f>'Class info'!#REF!</f>
        <v>#REF!</v>
      </c>
      <c r="B13" s="30" t="str">
        <f>Entry!B11</f>
        <v>Hayslip</v>
      </c>
      <c r="C13" s="30" t="str">
        <f>Entry!C11</f>
        <v>Kriesen</v>
      </c>
      <c r="D13" s="30"/>
      <c r="E13" s="30"/>
      <c r="F13" s="31">
        <v>2</v>
      </c>
      <c r="G13" s="31" t="s">
        <v>49</v>
      </c>
      <c r="H13" s="31">
        <v>7</v>
      </c>
      <c r="I13" s="31" t="s">
        <v>126</v>
      </c>
      <c r="J13" s="31">
        <v>1</v>
      </c>
      <c r="K13" s="31" t="s">
        <v>126</v>
      </c>
      <c r="L13" s="31">
        <v>16</v>
      </c>
      <c r="M13" s="31" t="s">
        <v>49</v>
      </c>
      <c r="N13" s="31">
        <v>13</v>
      </c>
      <c r="O13" s="77" t="s">
        <v>49</v>
      </c>
      <c r="P13" s="176">
        <f t="shared" si="4"/>
        <v>39</v>
      </c>
      <c r="Q13" s="169"/>
      <c r="R13" s="31"/>
      <c r="S13" s="31"/>
      <c r="T13" s="31"/>
      <c r="U13" s="31"/>
      <c r="V13" s="31"/>
      <c r="W13" s="31"/>
      <c r="X13" s="31"/>
      <c r="Y13" s="31"/>
      <c r="Z13" s="77"/>
      <c r="AA13" s="176">
        <f t="shared" si="5"/>
        <v>0</v>
      </c>
      <c r="AB13" s="176">
        <f t="shared" si="6"/>
        <v>39</v>
      </c>
      <c r="AC13" s="57">
        <f t="shared" si="7"/>
        <v>17</v>
      </c>
      <c r="AD13" s="36" t="str">
        <f t="shared" si="0"/>
        <v>Hayslip</v>
      </c>
      <c r="AE13" s="63" t="str">
        <f t="shared" si="1"/>
        <v>Kriesen</v>
      </c>
      <c r="AF13" s="43" t="e">
        <f>AB13+AA13-#REF!</f>
        <v>#REF!</v>
      </c>
      <c r="AG13" s="57" t="e">
        <f t="shared" si="2"/>
        <v>#REF!</v>
      </c>
      <c r="AH13" s="67">
        <v>1</v>
      </c>
      <c r="AI13" s="30">
        <f t="shared" si="3"/>
        <v>0</v>
      </c>
      <c r="AJ13" s="65"/>
    </row>
    <row r="14" spans="1:36" ht="15.75">
      <c r="A14" s="30">
        <v>11</v>
      </c>
      <c r="B14" s="30" t="str">
        <f>Entry!B12</f>
        <v>Pyck</v>
      </c>
      <c r="C14" s="30" t="str">
        <f>Entry!C12</f>
        <v>Nelson</v>
      </c>
      <c r="D14" s="30"/>
      <c r="E14" s="30"/>
      <c r="F14" s="31"/>
      <c r="G14" s="31"/>
      <c r="H14" s="31"/>
      <c r="I14" s="31"/>
      <c r="J14" s="31"/>
      <c r="K14" s="31"/>
      <c r="L14" s="31"/>
      <c r="M14" s="31"/>
      <c r="N14" s="31"/>
      <c r="O14" s="77"/>
      <c r="P14" s="176">
        <f t="shared" si="4"/>
        <v>0</v>
      </c>
      <c r="Q14" s="169">
        <v>2</v>
      </c>
      <c r="R14" s="31" t="s">
        <v>126</v>
      </c>
      <c r="S14" s="31">
        <v>4</v>
      </c>
      <c r="T14" s="31" t="s">
        <v>49</v>
      </c>
      <c r="U14" s="31">
        <v>12</v>
      </c>
      <c r="V14" s="31" t="s">
        <v>49</v>
      </c>
      <c r="W14" s="31">
        <v>8</v>
      </c>
      <c r="X14" s="31" t="s">
        <v>49</v>
      </c>
      <c r="Y14" s="31">
        <v>7</v>
      </c>
      <c r="Z14" s="77" t="s">
        <v>49</v>
      </c>
      <c r="AA14" s="176">
        <f t="shared" si="5"/>
        <v>33</v>
      </c>
      <c r="AB14" s="176">
        <f t="shared" si="6"/>
        <v>33</v>
      </c>
      <c r="AC14" s="57">
        <f t="shared" si="7"/>
        <v>16</v>
      </c>
      <c r="AD14" s="36"/>
      <c r="AE14" s="63"/>
      <c r="AF14" s="43"/>
      <c r="AG14" s="57"/>
      <c r="AH14" s="67"/>
      <c r="AI14" s="30"/>
      <c r="AJ14" s="65"/>
    </row>
    <row r="15" spans="1:36" ht="15.75">
      <c r="A15" s="30" t="e">
        <f>'Class info'!#REF!</f>
        <v>#REF!</v>
      </c>
      <c r="B15" s="30" t="str">
        <f>Entry!B13</f>
        <v>Cairns</v>
      </c>
      <c r="C15" s="30" t="str">
        <f>Entry!C13</f>
        <v>Cairns</v>
      </c>
      <c r="D15" s="30"/>
      <c r="E15" s="30"/>
      <c r="F15" s="31"/>
      <c r="G15" s="31"/>
      <c r="H15" s="31"/>
      <c r="I15" s="31"/>
      <c r="J15" s="31"/>
      <c r="K15" s="31"/>
      <c r="L15" s="31"/>
      <c r="M15" s="31"/>
      <c r="N15" s="31"/>
      <c r="O15" s="77"/>
      <c r="P15" s="176">
        <f t="shared" si="4"/>
        <v>0</v>
      </c>
      <c r="Q15" s="169">
        <v>6</v>
      </c>
      <c r="R15" s="31" t="s">
        <v>126</v>
      </c>
      <c r="S15" s="31">
        <v>4</v>
      </c>
      <c r="T15" s="31" t="s">
        <v>126</v>
      </c>
      <c r="U15" s="31">
        <v>2</v>
      </c>
      <c r="V15" s="31" t="s">
        <v>49</v>
      </c>
      <c r="W15" s="31">
        <v>10</v>
      </c>
      <c r="X15" s="31" t="s">
        <v>49</v>
      </c>
      <c r="Y15" s="31">
        <v>10</v>
      </c>
      <c r="Z15" s="77" t="s">
        <v>49</v>
      </c>
      <c r="AA15" s="176">
        <f t="shared" si="5"/>
        <v>32</v>
      </c>
      <c r="AB15" s="176">
        <f t="shared" si="6"/>
        <v>32</v>
      </c>
      <c r="AC15" s="57">
        <f t="shared" si="7"/>
        <v>15</v>
      </c>
      <c r="AD15" s="36" t="str">
        <f aca="true" t="shared" si="8" ref="AD15:AD28">B15</f>
        <v>Cairns</v>
      </c>
      <c r="AE15" s="63" t="str">
        <f aca="true" t="shared" si="9" ref="AE15:AE28">C15</f>
        <v>Cairns</v>
      </c>
      <c r="AF15" s="43" t="e">
        <f>AB15+AA15-#REF!</f>
        <v>#REF!</v>
      </c>
      <c r="AG15" s="57" t="e">
        <f aca="true" t="shared" si="10" ref="AG15:AG54">RANK(AF15,$AF$4:$AF$27,1)</f>
        <v>#REF!</v>
      </c>
      <c r="AH15" s="67">
        <v>1</v>
      </c>
      <c r="AI15" s="30">
        <f aca="true" t="shared" si="11" ref="AI15:AI54">E15</f>
        <v>0</v>
      </c>
      <c r="AJ15" s="65"/>
    </row>
    <row r="16" spans="1:36" s="3" customFormat="1" ht="15.75">
      <c r="A16" s="30" t="e">
        <f>'Class info'!#REF!</f>
        <v>#REF!</v>
      </c>
      <c r="B16" s="30" t="str">
        <f>Entry!B14</f>
        <v>Cook</v>
      </c>
      <c r="C16" s="30" t="str">
        <f>Entry!C14</f>
        <v>Cook</v>
      </c>
      <c r="D16" s="30"/>
      <c r="E16" s="30"/>
      <c r="F16" s="31">
        <v>10</v>
      </c>
      <c r="G16" s="31" t="s">
        <v>49</v>
      </c>
      <c r="H16" s="31">
        <v>6</v>
      </c>
      <c r="I16" s="31" t="s">
        <v>126</v>
      </c>
      <c r="J16" s="31">
        <v>23</v>
      </c>
      <c r="K16" s="31" t="s">
        <v>49</v>
      </c>
      <c r="L16" s="31">
        <v>14</v>
      </c>
      <c r="M16" s="31" t="s">
        <v>126</v>
      </c>
      <c r="N16" s="31">
        <v>23</v>
      </c>
      <c r="O16" s="77" t="s">
        <v>49</v>
      </c>
      <c r="P16" s="176">
        <f t="shared" si="4"/>
        <v>76</v>
      </c>
      <c r="Q16" s="169"/>
      <c r="R16" s="31"/>
      <c r="S16" s="31"/>
      <c r="T16" s="31"/>
      <c r="U16" s="31"/>
      <c r="V16" s="31"/>
      <c r="W16" s="31"/>
      <c r="X16" s="31"/>
      <c r="Y16" s="31"/>
      <c r="Z16" s="77"/>
      <c r="AA16" s="176">
        <f t="shared" si="5"/>
        <v>0</v>
      </c>
      <c r="AB16" s="176">
        <f t="shared" si="6"/>
        <v>76</v>
      </c>
      <c r="AC16" s="57">
        <f t="shared" si="7"/>
        <v>26</v>
      </c>
      <c r="AD16" s="36" t="str">
        <f t="shared" si="8"/>
        <v>Cook</v>
      </c>
      <c r="AE16" s="63" t="str">
        <f t="shared" si="9"/>
        <v>Cook</v>
      </c>
      <c r="AF16" s="43" t="e">
        <f>AB16+AA16-#REF!</f>
        <v>#REF!</v>
      </c>
      <c r="AG16" s="57" t="e">
        <f t="shared" si="10"/>
        <v>#REF!</v>
      </c>
      <c r="AH16" s="67">
        <v>2</v>
      </c>
      <c r="AI16" s="30">
        <f t="shared" si="11"/>
        <v>0</v>
      </c>
      <c r="AJ16" s="65"/>
    </row>
    <row r="17" spans="1:36" ht="15.75">
      <c r="A17" s="30" t="e">
        <f>'Class info'!#REF!</f>
        <v>#REF!</v>
      </c>
      <c r="B17" s="30" t="str">
        <f>Entry!B15</f>
        <v>Holdaway</v>
      </c>
      <c r="C17" s="30" t="str">
        <f>Entry!C15</f>
        <v>Holdaway</v>
      </c>
      <c r="D17" s="30"/>
      <c r="E17" s="30"/>
      <c r="F17" s="31"/>
      <c r="G17" s="31"/>
      <c r="H17" s="31"/>
      <c r="I17" s="31"/>
      <c r="J17" s="31"/>
      <c r="K17" s="31"/>
      <c r="L17" s="31"/>
      <c r="M17" s="31"/>
      <c r="N17" s="31"/>
      <c r="O17" s="77"/>
      <c r="P17" s="176">
        <f t="shared" si="4"/>
        <v>0</v>
      </c>
      <c r="Q17" s="169">
        <v>60</v>
      </c>
      <c r="R17" s="31"/>
      <c r="S17" s="31">
        <v>60</v>
      </c>
      <c r="T17" s="31"/>
      <c r="U17" s="31">
        <v>60</v>
      </c>
      <c r="V17" s="31"/>
      <c r="W17" s="31">
        <v>60</v>
      </c>
      <c r="X17" s="31"/>
      <c r="Y17" s="31">
        <v>60</v>
      </c>
      <c r="Z17" s="77"/>
      <c r="AA17" s="176">
        <v>200</v>
      </c>
      <c r="AB17" s="176">
        <f t="shared" si="6"/>
        <v>200</v>
      </c>
      <c r="AC17" s="57">
        <f t="shared" si="7"/>
        <v>42</v>
      </c>
      <c r="AD17" s="36" t="str">
        <f t="shared" si="8"/>
        <v>Holdaway</v>
      </c>
      <c r="AE17" s="63" t="str">
        <f t="shared" si="9"/>
        <v>Holdaway</v>
      </c>
      <c r="AF17" s="43" t="e">
        <f>AB17+AA17-#REF!</f>
        <v>#REF!</v>
      </c>
      <c r="AG17" s="57" t="e">
        <f t="shared" si="10"/>
        <v>#REF!</v>
      </c>
      <c r="AH17" s="67">
        <v>1</v>
      </c>
      <c r="AI17" s="30">
        <f t="shared" si="11"/>
        <v>0</v>
      </c>
      <c r="AJ17" s="65"/>
    </row>
    <row r="18" spans="1:36" ht="15.75">
      <c r="A18" s="30" t="e">
        <f>'Class info'!#REF!</f>
        <v>#REF!</v>
      </c>
      <c r="B18" s="30" t="str">
        <f>Entry!B16</f>
        <v>Higgs</v>
      </c>
      <c r="C18" s="30" t="str">
        <f>Entry!C16</f>
        <v>Pettersson</v>
      </c>
      <c r="D18" s="30"/>
      <c r="E18" s="30"/>
      <c r="F18" s="31"/>
      <c r="G18" s="31"/>
      <c r="H18" s="31"/>
      <c r="I18" s="31"/>
      <c r="J18" s="31"/>
      <c r="K18" s="31"/>
      <c r="L18" s="31"/>
      <c r="M18" s="31"/>
      <c r="N18" s="31"/>
      <c r="O18" s="77"/>
      <c r="P18" s="176">
        <f t="shared" si="4"/>
        <v>0</v>
      </c>
      <c r="Q18" s="169">
        <v>60</v>
      </c>
      <c r="R18" s="31"/>
      <c r="S18" s="31">
        <v>60</v>
      </c>
      <c r="T18" s="31"/>
      <c r="U18" s="31">
        <v>60</v>
      </c>
      <c r="V18" s="31"/>
      <c r="W18" s="31">
        <v>60</v>
      </c>
      <c r="X18" s="31"/>
      <c r="Y18" s="31">
        <v>60</v>
      </c>
      <c r="Z18" s="77"/>
      <c r="AA18" s="176">
        <v>200</v>
      </c>
      <c r="AB18" s="176">
        <f t="shared" si="6"/>
        <v>200</v>
      </c>
      <c r="AC18" s="57">
        <f t="shared" si="7"/>
        <v>42</v>
      </c>
      <c r="AD18" s="36" t="str">
        <f t="shared" si="8"/>
        <v>Higgs</v>
      </c>
      <c r="AE18" s="63" t="str">
        <f t="shared" si="9"/>
        <v>Pettersson</v>
      </c>
      <c r="AF18" s="43" t="e">
        <f>AB18+AA18-#REF!</f>
        <v>#REF!</v>
      </c>
      <c r="AG18" s="57" t="e">
        <f t="shared" si="10"/>
        <v>#REF!</v>
      </c>
      <c r="AH18" s="67">
        <v>3</v>
      </c>
      <c r="AI18" s="30">
        <f t="shared" si="11"/>
        <v>0</v>
      </c>
      <c r="AJ18" s="65"/>
    </row>
    <row r="19" spans="1:36" ht="15.75">
      <c r="A19" s="30" t="e">
        <f>'Class info'!#REF!</f>
        <v>#REF!</v>
      </c>
      <c r="B19" s="30" t="str">
        <f>Entry!B17</f>
        <v>Friend</v>
      </c>
      <c r="C19" s="30" t="str">
        <f>Entry!C17</f>
        <v>Thomas</v>
      </c>
      <c r="D19" s="30"/>
      <c r="E19" s="30"/>
      <c r="F19" s="31">
        <v>25</v>
      </c>
      <c r="G19" s="31" t="s">
        <v>126</v>
      </c>
      <c r="H19" s="31">
        <v>31</v>
      </c>
      <c r="I19" s="31" t="s">
        <v>126</v>
      </c>
      <c r="J19" s="31">
        <v>42</v>
      </c>
      <c r="K19" s="31" t="s">
        <v>126</v>
      </c>
      <c r="L19" s="31">
        <v>60</v>
      </c>
      <c r="M19" s="31" t="s">
        <v>126</v>
      </c>
      <c r="N19" s="31">
        <v>60</v>
      </c>
      <c r="O19" s="77" t="s">
        <v>126</v>
      </c>
      <c r="P19" s="176">
        <v>200</v>
      </c>
      <c r="Q19" s="169"/>
      <c r="R19" s="31"/>
      <c r="S19" s="31"/>
      <c r="T19" s="31"/>
      <c r="U19" s="31"/>
      <c r="V19" s="31"/>
      <c r="W19" s="31"/>
      <c r="X19" s="31"/>
      <c r="Y19" s="31"/>
      <c r="Z19" s="77"/>
      <c r="AA19" s="176">
        <f t="shared" si="5"/>
        <v>0</v>
      </c>
      <c r="AB19" s="176">
        <f t="shared" si="6"/>
        <v>200</v>
      </c>
      <c r="AC19" s="57">
        <f t="shared" si="7"/>
        <v>42</v>
      </c>
      <c r="AD19" s="36" t="str">
        <f t="shared" si="8"/>
        <v>Friend</v>
      </c>
      <c r="AE19" s="63" t="str">
        <f t="shared" si="9"/>
        <v>Thomas</v>
      </c>
      <c r="AF19" s="43" t="e">
        <f>AB19+AA19-#REF!</f>
        <v>#REF!</v>
      </c>
      <c r="AG19" s="57" t="e">
        <f t="shared" si="10"/>
        <v>#REF!</v>
      </c>
      <c r="AH19" s="67">
        <v>3</v>
      </c>
      <c r="AI19" s="30">
        <f t="shared" si="11"/>
        <v>0</v>
      </c>
      <c r="AJ19" s="65"/>
    </row>
    <row r="20" spans="1:36" ht="15.75">
      <c r="A20" s="30" t="e">
        <f>'Class info'!#REF!</f>
        <v>#REF!</v>
      </c>
      <c r="B20" s="30" t="str">
        <f>Entry!B18</f>
        <v>Li</v>
      </c>
      <c r="C20" s="30" t="str">
        <f>Entry!C18</f>
        <v>Boyd</v>
      </c>
      <c r="D20" s="30"/>
      <c r="E20" s="30"/>
      <c r="F20" s="31"/>
      <c r="G20" s="31"/>
      <c r="H20" s="31"/>
      <c r="I20" s="31"/>
      <c r="J20" s="31"/>
      <c r="K20" s="31"/>
      <c r="L20" s="31"/>
      <c r="M20" s="31"/>
      <c r="N20" s="31"/>
      <c r="O20" s="77"/>
      <c r="P20" s="176">
        <f t="shared" si="4"/>
        <v>0</v>
      </c>
      <c r="Q20" s="169">
        <v>1</v>
      </c>
      <c r="R20" s="31" t="s">
        <v>126</v>
      </c>
      <c r="S20" s="31">
        <v>0</v>
      </c>
      <c r="T20" s="167" t="s">
        <v>128</v>
      </c>
      <c r="U20" s="31">
        <v>2</v>
      </c>
      <c r="V20" s="31" t="s">
        <v>49</v>
      </c>
      <c r="W20" s="31">
        <v>2</v>
      </c>
      <c r="X20" s="31" t="s">
        <v>49</v>
      </c>
      <c r="Y20" s="31">
        <v>1</v>
      </c>
      <c r="Z20" s="77" t="s">
        <v>49</v>
      </c>
      <c r="AA20" s="176">
        <f t="shared" si="5"/>
        <v>6</v>
      </c>
      <c r="AB20" s="176">
        <f t="shared" si="6"/>
        <v>6</v>
      </c>
      <c r="AC20" s="57">
        <f t="shared" si="7"/>
        <v>3</v>
      </c>
      <c r="AD20" s="36" t="str">
        <f t="shared" si="8"/>
        <v>Li</v>
      </c>
      <c r="AE20" s="63" t="str">
        <f t="shared" si="9"/>
        <v>Boyd</v>
      </c>
      <c r="AF20" s="43" t="e">
        <f>AB20+AA20-#REF!</f>
        <v>#REF!</v>
      </c>
      <c r="AG20" s="57" t="e">
        <f t="shared" si="10"/>
        <v>#REF!</v>
      </c>
      <c r="AH20" s="67">
        <v>7</v>
      </c>
      <c r="AI20" s="30">
        <f t="shared" si="11"/>
        <v>0</v>
      </c>
      <c r="AJ20" s="65"/>
    </row>
    <row r="21" spans="1:36" ht="15.75">
      <c r="A21" s="30" t="e">
        <f>'Class info'!#REF!</f>
        <v>#REF!</v>
      </c>
      <c r="B21" s="30" t="str">
        <f>Entry!B19</f>
        <v>Pollock</v>
      </c>
      <c r="C21" s="30" t="str">
        <f>Entry!C19</f>
        <v>Pollock</v>
      </c>
      <c r="D21" s="30"/>
      <c r="E21" s="30"/>
      <c r="F21" s="31"/>
      <c r="G21" s="31"/>
      <c r="H21" s="31"/>
      <c r="I21" s="31"/>
      <c r="J21" s="31"/>
      <c r="K21" s="31"/>
      <c r="L21" s="31"/>
      <c r="M21" s="31"/>
      <c r="N21" s="31"/>
      <c r="O21" s="77"/>
      <c r="P21" s="176">
        <f t="shared" si="4"/>
        <v>0</v>
      </c>
      <c r="Q21" s="169">
        <v>20</v>
      </c>
      <c r="R21" s="31" t="s">
        <v>49</v>
      </c>
      <c r="S21" s="31">
        <v>26</v>
      </c>
      <c r="T21" s="31" t="s">
        <v>49</v>
      </c>
      <c r="U21" s="31">
        <v>3</v>
      </c>
      <c r="V21" s="31" t="s">
        <v>126</v>
      </c>
      <c r="W21" s="31">
        <v>26</v>
      </c>
      <c r="X21" s="31" t="s">
        <v>49</v>
      </c>
      <c r="Y21" s="31">
        <v>25</v>
      </c>
      <c r="Z21" s="77" t="s">
        <v>49</v>
      </c>
      <c r="AA21" s="176">
        <f t="shared" si="5"/>
        <v>100</v>
      </c>
      <c r="AB21" s="176">
        <f t="shared" si="6"/>
        <v>100</v>
      </c>
      <c r="AC21" s="57">
        <f t="shared" si="7"/>
        <v>31</v>
      </c>
      <c r="AD21" s="36" t="str">
        <f t="shared" si="8"/>
        <v>Pollock</v>
      </c>
      <c r="AE21" s="63" t="str">
        <f t="shared" si="9"/>
        <v>Pollock</v>
      </c>
      <c r="AF21" s="43" t="e">
        <f>AB21+AA21-#REF!</f>
        <v>#REF!</v>
      </c>
      <c r="AG21" s="57" t="e">
        <f t="shared" si="10"/>
        <v>#REF!</v>
      </c>
      <c r="AH21" s="67">
        <v>7</v>
      </c>
      <c r="AI21" s="30">
        <f t="shared" si="11"/>
        <v>0</v>
      </c>
      <c r="AJ21" s="65"/>
    </row>
    <row r="22" spans="1:36" ht="15.75">
      <c r="A22" s="30" t="e">
        <f>'Class info'!#REF!</f>
        <v>#REF!</v>
      </c>
      <c r="B22" s="30" t="str">
        <f>Entry!B20</f>
        <v>Neff</v>
      </c>
      <c r="C22" s="30" t="str">
        <f>Entry!C20</f>
        <v>Holland</v>
      </c>
      <c r="D22" s="30"/>
      <c r="E22" s="30" t="s">
        <v>17</v>
      </c>
      <c r="F22" s="31"/>
      <c r="G22" s="31"/>
      <c r="H22" s="31"/>
      <c r="I22" s="31"/>
      <c r="J22" s="31"/>
      <c r="K22" s="31"/>
      <c r="L22" s="31"/>
      <c r="M22" s="31"/>
      <c r="N22" s="31"/>
      <c r="O22" s="77"/>
      <c r="P22" s="176">
        <f t="shared" si="4"/>
        <v>0</v>
      </c>
      <c r="Q22" s="169">
        <v>1</v>
      </c>
      <c r="R22" s="31" t="s">
        <v>49</v>
      </c>
      <c r="S22" s="31">
        <v>3</v>
      </c>
      <c r="T22" s="31" t="s">
        <v>126</v>
      </c>
      <c r="U22" s="31">
        <v>6</v>
      </c>
      <c r="V22" s="31" t="s">
        <v>126</v>
      </c>
      <c r="W22" s="31">
        <v>6</v>
      </c>
      <c r="X22" s="31" t="s">
        <v>126</v>
      </c>
      <c r="Y22" s="31">
        <v>5</v>
      </c>
      <c r="Z22" s="77" t="s">
        <v>126</v>
      </c>
      <c r="AA22" s="176">
        <f t="shared" si="5"/>
        <v>21</v>
      </c>
      <c r="AB22" s="176">
        <f t="shared" si="6"/>
        <v>21</v>
      </c>
      <c r="AC22" s="57">
        <f t="shared" si="7"/>
        <v>10</v>
      </c>
      <c r="AD22" s="36" t="str">
        <f t="shared" si="8"/>
        <v>Neff</v>
      </c>
      <c r="AE22" s="63" t="str">
        <f t="shared" si="9"/>
        <v>Holland</v>
      </c>
      <c r="AF22" s="43" t="e">
        <f>AB22+AA22-#REF!</f>
        <v>#REF!</v>
      </c>
      <c r="AG22" s="57" t="e">
        <f t="shared" si="10"/>
        <v>#REF!</v>
      </c>
      <c r="AH22" s="67">
        <v>6</v>
      </c>
      <c r="AI22" s="30" t="str">
        <f t="shared" si="11"/>
        <v>SOP</v>
      </c>
      <c r="AJ22" s="65"/>
    </row>
    <row r="23" spans="1:36" ht="15.75">
      <c r="A23" s="30" t="e">
        <f>'Class info'!#REF!</f>
        <v>#REF!</v>
      </c>
      <c r="B23" s="30" t="str">
        <f>Entry!B21</f>
        <v>Perkins</v>
      </c>
      <c r="C23" s="30" t="str">
        <f>Entry!C21</f>
        <v>Perkins</v>
      </c>
      <c r="D23" s="30"/>
      <c r="E23" s="30"/>
      <c r="F23" s="31"/>
      <c r="G23" s="31"/>
      <c r="H23" s="31"/>
      <c r="I23" s="31"/>
      <c r="J23" s="31"/>
      <c r="K23" s="31"/>
      <c r="L23" s="31"/>
      <c r="M23" s="31"/>
      <c r="N23" s="31"/>
      <c r="O23" s="77"/>
      <c r="P23" s="176">
        <f t="shared" si="4"/>
        <v>0</v>
      </c>
      <c r="Q23" s="169">
        <v>0</v>
      </c>
      <c r="R23" s="167" t="s">
        <v>128</v>
      </c>
      <c r="S23" s="31">
        <v>2</v>
      </c>
      <c r="T23" s="31" t="s">
        <v>126</v>
      </c>
      <c r="U23" s="31">
        <v>8</v>
      </c>
      <c r="V23" s="31" t="s">
        <v>126</v>
      </c>
      <c r="W23" s="31">
        <v>15</v>
      </c>
      <c r="X23" s="31" t="s">
        <v>126</v>
      </c>
      <c r="Y23" s="31">
        <v>2</v>
      </c>
      <c r="Z23" s="77" t="s">
        <v>126</v>
      </c>
      <c r="AA23" s="176">
        <f t="shared" si="5"/>
        <v>27</v>
      </c>
      <c r="AB23" s="176">
        <f t="shared" si="6"/>
        <v>27</v>
      </c>
      <c r="AC23" s="57">
        <f t="shared" si="7"/>
        <v>14</v>
      </c>
      <c r="AD23" s="36" t="str">
        <f t="shared" si="8"/>
        <v>Perkins</v>
      </c>
      <c r="AE23" s="63" t="str">
        <f t="shared" si="9"/>
        <v>Perkins</v>
      </c>
      <c r="AF23" s="43" t="e">
        <f>AB23+AA23-#REF!</f>
        <v>#REF!</v>
      </c>
      <c r="AG23" s="57" t="e">
        <f t="shared" si="10"/>
        <v>#REF!</v>
      </c>
      <c r="AH23" s="67">
        <v>5</v>
      </c>
      <c r="AI23" s="30">
        <f t="shared" si="11"/>
        <v>0</v>
      </c>
      <c r="AJ23" s="65"/>
    </row>
    <row r="24" spans="1:36" ht="15.75">
      <c r="A24" s="30" t="e">
        <f>'Class info'!#REF!</f>
        <v>#REF!</v>
      </c>
      <c r="B24" s="30" t="str">
        <f>Entry!B22</f>
        <v>Koon</v>
      </c>
      <c r="C24" s="30" t="str">
        <f>Entry!C22</f>
        <v>Bonkoski</v>
      </c>
      <c r="D24" s="30"/>
      <c r="E24" s="30"/>
      <c r="F24" s="31"/>
      <c r="G24" s="31"/>
      <c r="H24" s="31"/>
      <c r="I24" s="31"/>
      <c r="J24" s="31"/>
      <c r="K24" s="31"/>
      <c r="L24" s="31"/>
      <c r="M24" s="31"/>
      <c r="N24" s="31"/>
      <c r="O24" s="77"/>
      <c r="P24" s="176">
        <f t="shared" si="4"/>
        <v>0</v>
      </c>
      <c r="Q24" s="169">
        <v>1</v>
      </c>
      <c r="R24" s="31" t="s">
        <v>49</v>
      </c>
      <c r="S24" s="31">
        <v>1</v>
      </c>
      <c r="T24" s="31">
        <v>1</v>
      </c>
      <c r="U24" s="31">
        <v>0</v>
      </c>
      <c r="V24" s="167" t="s">
        <v>128</v>
      </c>
      <c r="W24" s="31">
        <v>1</v>
      </c>
      <c r="X24" s="31" t="s">
        <v>49</v>
      </c>
      <c r="Y24" s="31">
        <v>1</v>
      </c>
      <c r="Z24" s="77" t="s">
        <v>49</v>
      </c>
      <c r="AA24" s="176">
        <f t="shared" si="5"/>
        <v>4</v>
      </c>
      <c r="AB24" s="176">
        <f t="shared" si="6"/>
        <v>4</v>
      </c>
      <c r="AC24" s="57">
        <f t="shared" si="7"/>
        <v>2</v>
      </c>
      <c r="AD24" s="36" t="str">
        <f t="shared" si="8"/>
        <v>Koon</v>
      </c>
      <c r="AE24" s="63" t="str">
        <f t="shared" si="9"/>
        <v>Bonkoski</v>
      </c>
      <c r="AF24" s="43" t="e">
        <f>AB24+AA24-#REF!</f>
        <v>#REF!</v>
      </c>
      <c r="AG24" s="57" t="e">
        <f t="shared" si="10"/>
        <v>#REF!</v>
      </c>
      <c r="AH24" s="67">
        <v>4</v>
      </c>
      <c r="AI24" s="30">
        <f t="shared" si="11"/>
        <v>0</v>
      </c>
      <c r="AJ24" s="65"/>
    </row>
    <row r="25" spans="1:36" ht="15.75">
      <c r="A25" s="30" t="e">
        <f>'Class info'!#REF!</f>
        <v>#REF!</v>
      </c>
      <c r="B25" s="30" t="str">
        <f>Entry!B23</f>
        <v>O'Leary</v>
      </c>
      <c r="C25" s="30" t="str">
        <f>Entry!C23</f>
        <v>Landaker/O'Leary</v>
      </c>
      <c r="D25" s="30"/>
      <c r="E25" s="30"/>
      <c r="F25" s="31"/>
      <c r="G25" s="31"/>
      <c r="H25" s="31"/>
      <c r="I25" s="31"/>
      <c r="J25" s="31"/>
      <c r="K25" s="31"/>
      <c r="L25" s="31"/>
      <c r="M25" s="31"/>
      <c r="N25" s="31"/>
      <c r="O25" s="77"/>
      <c r="P25" s="176">
        <f t="shared" si="4"/>
        <v>0</v>
      </c>
      <c r="Q25" s="169">
        <v>5</v>
      </c>
      <c r="R25" s="31" t="s">
        <v>49</v>
      </c>
      <c r="S25" s="31">
        <v>8</v>
      </c>
      <c r="T25" s="31" t="s">
        <v>49</v>
      </c>
      <c r="U25" s="31">
        <v>8</v>
      </c>
      <c r="V25" s="31" t="s">
        <v>49</v>
      </c>
      <c r="W25" s="31">
        <v>12</v>
      </c>
      <c r="X25" s="31" t="s">
        <v>49</v>
      </c>
      <c r="Y25" s="31">
        <v>13</v>
      </c>
      <c r="Z25" s="77" t="s">
        <v>49</v>
      </c>
      <c r="AA25" s="176">
        <f t="shared" si="5"/>
        <v>46</v>
      </c>
      <c r="AB25" s="176">
        <f t="shared" si="6"/>
        <v>46</v>
      </c>
      <c r="AC25" s="57">
        <f t="shared" si="7"/>
        <v>19</v>
      </c>
      <c r="AD25" s="36" t="str">
        <f t="shared" si="8"/>
        <v>O'Leary</v>
      </c>
      <c r="AE25" s="63" t="str">
        <f t="shared" si="9"/>
        <v>Landaker/O'Leary</v>
      </c>
      <c r="AF25" s="43" t="e">
        <f>AB25+AA25-#REF!</f>
        <v>#REF!</v>
      </c>
      <c r="AG25" s="57" t="e">
        <f t="shared" si="10"/>
        <v>#REF!</v>
      </c>
      <c r="AH25" s="67">
        <v>2</v>
      </c>
      <c r="AI25" s="30">
        <f t="shared" si="11"/>
        <v>0</v>
      </c>
      <c r="AJ25" s="65"/>
    </row>
    <row r="26" spans="1:36" ht="15.75">
      <c r="A26" s="30" t="e">
        <f>'Class info'!#REF!</f>
        <v>#REF!</v>
      </c>
      <c r="B26" s="30" t="str">
        <f>Entry!B24</f>
        <v>Wacker</v>
      </c>
      <c r="C26" s="30" t="str">
        <f>Entry!C24</f>
        <v>Metcalf</v>
      </c>
      <c r="D26" s="30"/>
      <c r="E26" s="30"/>
      <c r="F26" s="31"/>
      <c r="G26" s="31"/>
      <c r="H26" s="31"/>
      <c r="I26" s="31"/>
      <c r="J26" s="31"/>
      <c r="K26" s="31"/>
      <c r="L26" s="31"/>
      <c r="M26" s="31"/>
      <c r="N26" s="31"/>
      <c r="O26" s="77"/>
      <c r="P26" s="176">
        <f t="shared" si="4"/>
        <v>0</v>
      </c>
      <c r="Q26" s="169">
        <v>6</v>
      </c>
      <c r="R26" s="31" t="s">
        <v>126</v>
      </c>
      <c r="S26" s="31">
        <v>33</v>
      </c>
      <c r="T26" s="31" t="s">
        <v>49</v>
      </c>
      <c r="U26" s="31">
        <v>34</v>
      </c>
      <c r="V26" s="31" t="s">
        <v>49</v>
      </c>
      <c r="W26" s="31">
        <v>30</v>
      </c>
      <c r="X26" s="31" t="s">
        <v>49</v>
      </c>
      <c r="Y26" s="31">
        <v>26</v>
      </c>
      <c r="Z26" s="77" t="s">
        <v>49</v>
      </c>
      <c r="AA26" s="176">
        <f t="shared" si="5"/>
        <v>129</v>
      </c>
      <c r="AB26" s="176">
        <f t="shared" si="6"/>
        <v>129</v>
      </c>
      <c r="AC26" s="57">
        <f t="shared" si="7"/>
        <v>34</v>
      </c>
      <c r="AD26" s="36" t="str">
        <f t="shared" si="8"/>
        <v>Wacker</v>
      </c>
      <c r="AE26" s="63" t="str">
        <f t="shared" si="9"/>
        <v>Metcalf</v>
      </c>
      <c r="AF26" s="43" t="e">
        <f>AB26+AA26-#REF!</f>
        <v>#REF!</v>
      </c>
      <c r="AG26" s="57" t="e">
        <f t="shared" si="10"/>
        <v>#REF!</v>
      </c>
      <c r="AH26" s="67" t="s">
        <v>26</v>
      </c>
      <c r="AI26" s="30">
        <f t="shared" si="11"/>
        <v>0</v>
      </c>
      <c r="AJ26" s="65"/>
    </row>
    <row r="27" spans="1:36" s="3" customFormat="1" ht="15.75">
      <c r="A27" s="30" t="e">
        <f>'Class info'!#REF!</f>
        <v>#REF!</v>
      </c>
      <c r="B27" s="30" t="str">
        <f>Entry!B25</f>
        <v>Eisleben</v>
      </c>
      <c r="C27" s="30" t="str">
        <f>Entry!C25</f>
        <v>Eisleben</v>
      </c>
      <c r="D27" s="30"/>
      <c r="E27" s="30"/>
      <c r="F27" s="31"/>
      <c r="G27" s="31"/>
      <c r="H27" s="31"/>
      <c r="I27" s="31"/>
      <c r="J27" s="31"/>
      <c r="K27" s="31"/>
      <c r="L27" s="31"/>
      <c r="M27" s="31"/>
      <c r="N27" s="31"/>
      <c r="O27" s="77"/>
      <c r="P27" s="176">
        <f t="shared" si="4"/>
        <v>0</v>
      </c>
      <c r="Q27" s="169">
        <v>8</v>
      </c>
      <c r="R27" s="31" t="s">
        <v>126</v>
      </c>
      <c r="S27" s="31">
        <v>4</v>
      </c>
      <c r="T27" s="31" t="s">
        <v>126</v>
      </c>
      <c r="U27" s="31">
        <v>24</v>
      </c>
      <c r="V27" s="31" t="s">
        <v>49</v>
      </c>
      <c r="W27" s="31">
        <v>8</v>
      </c>
      <c r="X27" s="31" t="s">
        <v>49</v>
      </c>
      <c r="Y27" s="31">
        <v>1</v>
      </c>
      <c r="Z27" s="77" t="s">
        <v>49</v>
      </c>
      <c r="AA27" s="176">
        <f t="shared" si="5"/>
        <v>45</v>
      </c>
      <c r="AB27" s="176">
        <f t="shared" si="6"/>
        <v>45</v>
      </c>
      <c r="AC27" s="57">
        <f t="shared" si="7"/>
        <v>18</v>
      </c>
      <c r="AD27" s="36" t="str">
        <f t="shared" si="8"/>
        <v>Eisleben</v>
      </c>
      <c r="AE27" s="63" t="str">
        <f t="shared" si="9"/>
        <v>Eisleben</v>
      </c>
      <c r="AF27" s="43" t="e">
        <f>AB27+AA27-#REF!</f>
        <v>#REF!</v>
      </c>
      <c r="AG27" s="57" t="e">
        <f t="shared" si="10"/>
        <v>#REF!</v>
      </c>
      <c r="AH27" s="67" t="s">
        <v>26</v>
      </c>
      <c r="AI27" s="30">
        <f t="shared" si="11"/>
        <v>0</v>
      </c>
      <c r="AJ27" s="65"/>
    </row>
    <row r="28" spans="1:36" s="3" customFormat="1" ht="15.75">
      <c r="A28" s="30" t="e">
        <f>'Class info'!#REF!</f>
        <v>#REF!</v>
      </c>
      <c r="B28" s="30" t="str">
        <f>Entry!B26</f>
        <v>Theriault</v>
      </c>
      <c r="C28" s="30" t="str">
        <f>Entry!C26</f>
        <v>Pickles</v>
      </c>
      <c r="D28" s="30"/>
      <c r="E28" s="30"/>
      <c r="F28" s="31"/>
      <c r="G28" s="31"/>
      <c r="H28" s="31"/>
      <c r="I28" s="31"/>
      <c r="J28" s="31"/>
      <c r="K28" s="31"/>
      <c r="L28" s="31"/>
      <c r="M28" s="31"/>
      <c r="N28" s="31"/>
      <c r="O28" s="77"/>
      <c r="P28" s="176">
        <f t="shared" si="4"/>
        <v>0</v>
      </c>
      <c r="Q28" s="169">
        <v>45</v>
      </c>
      <c r="R28" s="31" t="s">
        <v>49</v>
      </c>
      <c r="S28" s="31">
        <v>36</v>
      </c>
      <c r="T28" s="31" t="s">
        <v>49</v>
      </c>
      <c r="U28" s="31">
        <v>41</v>
      </c>
      <c r="V28" s="31" t="s">
        <v>49</v>
      </c>
      <c r="W28" s="31">
        <v>44</v>
      </c>
      <c r="X28" s="31" t="s">
        <v>49</v>
      </c>
      <c r="Y28" s="31">
        <v>44</v>
      </c>
      <c r="Z28" s="77" t="s">
        <v>49</v>
      </c>
      <c r="AA28" s="176">
        <f t="shared" si="5"/>
        <v>210</v>
      </c>
      <c r="AB28" s="176">
        <f t="shared" si="6"/>
        <v>210</v>
      </c>
      <c r="AC28" s="57">
        <f t="shared" si="7"/>
        <v>51</v>
      </c>
      <c r="AD28" s="36" t="str">
        <f t="shared" si="8"/>
        <v>Theriault</v>
      </c>
      <c r="AE28" s="63" t="str">
        <f t="shared" si="9"/>
        <v>Pickles</v>
      </c>
      <c r="AF28" s="43" t="e">
        <f>AB28+AA28-#REF!</f>
        <v>#REF!</v>
      </c>
      <c r="AG28" s="57" t="e">
        <f t="shared" si="10"/>
        <v>#REF!</v>
      </c>
      <c r="AH28" s="67" t="s">
        <v>26</v>
      </c>
      <c r="AI28" s="30">
        <f t="shared" si="11"/>
        <v>0</v>
      </c>
      <c r="AJ28" s="65"/>
    </row>
    <row r="29" spans="1:36" s="3" customFormat="1" ht="16.5" thickBot="1">
      <c r="A29" s="215">
        <v>29</v>
      </c>
      <c r="B29" s="215" t="str">
        <f>Entry!B27</f>
        <v>Biggers</v>
      </c>
      <c r="C29" s="215" t="str">
        <f>Entry!C27</f>
        <v>Danylo/Steel</v>
      </c>
      <c r="D29" s="215"/>
      <c r="E29" s="215"/>
      <c r="F29" s="216">
        <v>24</v>
      </c>
      <c r="G29" s="216" t="s">
        <v>49</v>
      </c>
      <c r="H29" s="216">
        <v>60</v>
      </c>
      <c r="I29" s="216" t="s">
        <v>49</v>
      </c>
      <c r="J29" s="216">
        <v>5</v>
      </c>
      <c r="K29" s="216" t="s">
        <v>126</v>
      </c>
      <c r="L29" s="216">
        <v>10</v>
      </c>
      <c r="M29" s="216" t="s">
        <v>49</v>
      </c>
      <c r="N29" s="216">
        <v>17</v>
      </c>
      <c r="O29" s="219" t="s">
        <v>49</v>
      </c>
      <c r="P29" s="220">
        <f t="shared" si="4"/>
        <v>116</v>
      </c>
      <c r="Q29" s="224"/>
      <c r="R29" s="216"/>
      <c r="S29" s="216"/>
      <c r="T29" s="216"/>
      <c r="U29" s="216"/>
      <c r="V29" s="216"/>
      <c r="W29" s="216"/>
      <c r="X29" s="216"/>
      <c r="Y29" s="216"/>
      <c r="Z29" s="219"/>
      <c r="AA29" s="220">
        <f t="shared" si="5"/>
        <v>0</v>
      </c>
      <c r="AB29" s="220">
        <f t="shared" si="6"/>
        <v>116</v>
      </c>
      <c r="AC29" s="57">
        <f t="shared" si="7"/>
        <v>33</v>
      </c>
      <c r="AD29" s="36" t="str">
        <f aca="true" t="shared" si="12" ref="AD29:AD44">B29</f>
        <v>Biggers</v>
      </c>
      <c r="AE29" s="63" t="str">
        <f aca="true" t="shared" si="13" ref="AE29:AE44">C29</f>
        <v>Danylo/Steel</v>
      </c>
      <c r="AF29" s="43" t="e">
        <f>AB29+AA29-#REF!</f>
        <v>#REF!</v>
      </c>
      <c r="AG29" s="57" t="e">
        <f t="shared" si="10"/>
        <v>#REF!</v>
      </c>
      <c r="AH29" s="67" t="s">
        <v>26</v>
      </c>
      <c r="AI29" s="30">
        <f t="shared" si="11"/>
        <v>0</v>
      </c>
      <c r="AJ29" s="65"/>
    </row>
    <row r="30" spans="1:36" s="3" customFormat="1" ht="16.5" thickTop="1">
      <c r="A30" s="190">
        <v>31</v>
      </c>
      <c r="B30" s="190" t="str">
        <f>Entry!B28</f>
        <v>Alley</v>
      </c>
      <c r="C30" s="190">
        <f>Entry!C28</f>
        <v>0</v>
      </c>
      <c r="D30" s="190"/>
      <c r="E30" s="190"/>
      <c r="F30" s="213"/>
      <c r="G30" s="213"/>
      <c r="H30" s="213"/>
      <c r="I30" s="213"/>
      <c r="J30" s="213"/>
      <c r="K30" s="213"/>
      <c r="L30" s="213"/>
      <c r="M30" s="213"/>
      <c r="N30" s="213"/>
      <c r="O30" s="181"/>
      <c r="P30" s="175">
        <f t="shared" si="4"/>
        <v>0</v>
      </c>
      <c r="Q30" s="223">
        <v>1</v>
      </c>
      <c r="R30" s="213" t="s">
        <v>49</v>
      </c>
      <c r="S30" s="213">
        <v>0</v>
      </c>
      <c r="T30" s="214" t="s">
        <v>128</v>
      </c>
      <c r="U30" s="213">
        <v>3</v>
      </c>
      <c r="V30" s="213" t="s">
        <v>49</v>
      </c>
      <c r="W30" s="213">
        <v>3</v>
      </c>
      <c r="X30" s="213" t="s">
        <v>49</v>
      </c>
      <c r="Y30" s="213">
        <v>3</v>
      </c>
      <c r="Z30" s="181" t="s">
        <v>49</v>
      </c>
      <c r="AA30" s="175">
        <f t="shared" si="5"/>
        <v>10</v>
      </c>
      <c r="AB30" s="175">
        <f t="shared" si="6"/>
        <v>10</v>
      </c>
      <c r="AC30" s="57">
        <f t="shared" si="7"/>
        <v>4</v>
      </c>
      <c r="AD30" s="36" t="str">
        <f t="shared" si="12"/>
        <v>Alley</v>
      </c>
      <c r="AE30" s="63">
        <f t="shared" si="13"/>
        <v>0</v>
      </c>
      <c r="AF30" s="43" t="e">
        <f>AB30+AA30-#REF!</f>
        <v>#REF!</v>
      </c>
      <c r="AG30" s="57" t="e">
        <f t="shared" si="10"/>
        <v>#REF!</v>
      </c>
      <c r="AH30" s="67" t="s">
        <v>26</v>
      </c>
      <c r="AI30" s="30">
        <f t="shared" si="11"/>
        <v>0</v>
      </c>
      <c r="AJ30" s="65"/>
    </row>
    <row r="31" spans="1:36" s="3" customFormat="1" ht="15.75">
      <c r="A31" s="30">
        <v>33</v>
      </c>
      <c r="B31" s="30" t="str">
        <f>Entry!B29</f>
        <v>Holcomb</v>
      </c>
      <c r="C31" s="30">
        <f>Entry!C29</f>
        <v>0</v>
      </c>
      <c r="D31" s="30"/>
      <c r="E31" s="30"/>
      <c r="F31" s="31">
        <v>22</v>
      </c>
      <c r="G31" s="31" t="s">
        <v>49</v>
      </c>
      <c r="H31" s="31">
        <v>15</v>
      </c>
      <c r="I31" s="31" t="s">
        <v>49</v>
      </c>
      <c r="J31" s="31">
        <v>9</v>
      </c>
      <c r="K31" s="31" t="s">
        <v>49</v>
      </c>
      <c r="L31" s="31">
        <v>3</v>
      </c>
      <c r="M31" s="31" t="s">
        <v>49</v>
      </c>
      <c r="N31" s="31">
        <v>23</v>
      </c>
      <c r="O31" s="77" t="s">
        <v>49</v>
      </c>
      <c r="P31" s="176">
        <f t="shared" si="4"/>
        <v>72</v>
      </c>
      <c r="Q31" s="169"/>
      <c r="R31" s="31"/>
      <c r="S31" s="31"/>
      <c r="T31" s="31"/>
      <c r="U31" s="31"/>
      <c r="V31" s="31"/>
      <c r="W31" s="31"/>
      <c r="X31" s="31"/>
      <c r="Y31" s="31"/>
      <c r="Z31" s="77"/>
      <c r="AA31" s="176">
        <f t="shared" si="5"/>
        <v>0</v>
      </c>
      <c r="AB31" s="176">
        <f t="shared" si="6"/>
        <v>72</v>
      </c>
      <c r="AC31" s="57">
        <f t="shared" si="7"/>
        <v>24</v>
      </c>
      <c r="AD31" s="36" t="str">
        <f t="shared" si="12"/>
        <v>Holcomb</v>
      </c>
      <c r="AE31" s="63">
        <f t="shared" si="13"/>
        <v>0</v>
      </c>
      <c r="AF31" s="43" t="e">
        <f>AB31+AA31-#REF!</f>
        <v>#REF!</v>
      </c>
      <c r="AG31" s="57" t="e">
        <f t="shared" si="10"/>
        <v>#REF!</v>
      </c>
      <c r="AH31" s="67" t="s">
        <v>26</v>
      </c>
      <c r="AI31" s="30">
        <f t="shared" si="11"/>
        <v>0</v>
      </c>
      <c r="AJ31" s="65"/>
    </row>
    <row r="32" spans="1:36" s="3" customFormat="1" ht="15.75">
      <c r="A32" s="30">
        <v>34</v>
      </c>
      <c r="B32" s="30" t="str">
        <f>Entry!B30</f>
        <v>Rutherford</v>
      </c>
      <c r="C32" s="30">
        <f>Entry!C30</f>
        <v>0</v>
      </c>
      <c r="D32" s="30"/>
      <c r="E32" s="30"/>
      <c r="F32" s="31">
        <v>17</v>
      </c>
      <c r="G32" s="31" t="s">
        <v>49</v>
      </c>
      <c r="H32" s="31">
        <v>51</v>
      </c>
      <c r="I32" s="31" t="s">
        <v>49</v>
      </c>
      <c r="J32" s="31">
        <v>49</v>
      </c>
      <c r="K32" s="31" t="s">
        <v>49</v>
      </c>
      <c r="L32" s="31">
        <v>26</v>
      </c>
      <c r="M32" s="31" t="s">
        <v>49</v>
      </c>
      <c r="N32" s="31">
        <v>34</v>
      </c>
      <c r="O32" s="77" t="s">
        <v>49</v>
      </c>
      <c r="P32" s="176">
        <f t="shared" si="4"/>
        <v>177</v>
      </c>
      <c r="Q32" s="169"/>
      <c r="R32" s="31"/>
      <c r="S32" s="31"/>
      <c r="T32" s="31"/>
      <c r="U32" s="31"/>
      <c r="V32" s="31"/>
      <c r="W32" s="31"/>
      <c r="X32" s="31"/>
      <c r="Y32" s="31"/>
      <c r="Z32" s="77"/>
      <c r="AA32" s="176">
        <f t="shared" si="5"/>
        <v>0</v>
      </c>
      <c r="AB32" s="176">
        <f t="shared" si="6"/>
        <v>177</v>
      </c>
      <c r="AC32" s="57">
        <f t="shared" si="7"/>
        <v>39</v>
      </c>
      <c r="AD32" s="36" t="str">
        <f t="shared" si="12"/>
        <v>Rutherford</v>
      </c>
      <c r="AE32" s="63">
        <f t="shared" si="13"/>
        <v>0</v>
      </c>
      <c r="AF32" s="43" t="e">
        <f>AB32+AA32-#REF!</f>
        <v>#REF!</v>
      </c>
      <c r="AG32" s="57" t="e">
        <f t="shared" si="10"/>
        <v>#REF!</v>
      </c>
      <c r="AH32" s="67" t="s">
        <v>26</v>
      </c>
      <c r="AI32" s="30">
        <f t="shared" si="11"/>
        <v>0</v>
      </c>
      <c r="AJ32" s="65"/>
    </row>
    <row r="33" spans="1:36" s="3" customFormat="1" ht="15.75">
      <c r="A33" s="30">
        <v>35</v>
      </c>
      <c r="B33" s="30" t="str">
        <f>Entry!B31</f>
        <v>Cairns</v>
      </c>
      <c r="C33" s="30">
        <f>Entry!C31</f>
        <v>0</v>
      </c>
      <c r="D33" s="30"/>
      <c r="E33" s="30"/>
      <c r="F33" s="31"/>
      <c r="G33" s="31"/>
      <c r="H33" s="31"/>
      <c r="I33" s="31"/>
      <c r="J33" s="31"/>
      <c r="K33" s="31"/>
      <c r="L33" s="31"/>
      <c r="M33" s="31"/>
      <c r="N33" s="31"/>
      <c r="O33" s="77"/>
      <c r="P33" s="176">
        <f t="shared" si="4"/>
        <v>0</v>
      </c>
      <c r="Q33" s="169">
        <v>7</v>
      </c>
      <c r="R33" s="31" t="s">
        <v>126</v>
      </c>
      <c r="S33" s="31">
        <v>4</v>
      </c>
      <c r="T33" s="31" t="s">
        <v>126</v>
      </c>
      <c r="U33" s="31">
        <v>4</v>
      </c>
      <c r="V33" s="31" t="s">
        <v>126</v>
      </c>
      <c r="W33" s="31">
        <v>3</v>
      </c>
      <c r="X33" s="31" t="s">
        <v>126</v>
      </c>
      <c r="Y33" s="31">
        <v>4</v>
      </c>
      <c r="Z33" s="77" t="s">
        <v>126</v>
      </c>
      <c r="AA33" s="176">
        <f t="shared" si="5"/>
        <v>22</v>
      </c>
      <c r="AB33" s="176">
        <f t="shared" si="6"/>
        <v>22</v>
      </c>
      <c r="AC33" s="57">
        <f t="shared" si="7"/>
        <v>12</v>
      </c>
      <c r="AD33" s="36" t="str">
        <f t="shared" si="12"/>
        <v>Cairns</v>
      </c>
      <c r="AE33" s="63">
        <f t="shared" si="13"/>
        <v>0</v>
      </c>
      <c r="AF33" s="43" t="e">
        <f>AB33+AA33-#REF!</f>
        <v>#REF!</v>
      </c>
      <c r="AG33" s="57" t="e">
        <f t="shared" si="10"/>
        <v>#REF!</v>
      </c>
      <c r="AH33" s="67" t="s">
        <v>26</v>
      </c>
      <c r="AI33" s="30">
        <f t="shared" si="11"/>
        <v>0</v>
      </c>
      <c r="AJ33" s="65"/>
    </row>
    <row r="34" spans="1:36" s="3" customFormat="1" ht="15.75">
      <c r="A34" s="30">
        <v>36</v>
      </c>
      <c r="B34" s="30" t="str">
        <f>Entry!B32</f>
        <v>Pyck</v>
      </c>
      <c r="C34" s="30">
        <f>Entry!C32</f>
        <v>0</v>
      </c>
      <c r="D34" s="30"/>
      <c r="E34" s="30"/>
      <c r="F34" s="31"/>
      <c r="G34" s="31"/>
      <c r="H34" s="31"/>
      <c r="I34" s="31"/>
      <c r="J34" s="31"/>
      <c r="K34" s="31"/>
      <c r="L34" s="31"/>
      <c r="M34" s="31"/>
      <c r="N34" s="31"/>
      <c r="O34" s="77"/>
      <c r="P34" s="176">
        <f t="shared" si="4"/>
        <v>0</v>
      </c>
      <c r="Q34" s="169">
        <v>6</v>
      </c>
      <c r="R34" s="31" t="s">
        <v>126</v>
      </c>
      <c r="S34" s="31">
        <v>7</v>
      </c>
      <c r="T34" s="31" t="s">
        <v>126</v>
      </c>
      <c r="U34" s="31">
        <v>0</v>
      </c>
      <c r="V34" s="167" t="s">
        <v>128</v>
      </c>
      <c r="W34" s="31">
        <v>20</v>
      </c>
      <c r="X34" s="31" t="s">
        <v>126</v>
      </c>
      <c r="Y34" s="31">
        <v>22</v>
      </c>
      <c r="Z34" s="77" t="s">
        <v>126</v>
      </c>
      <c r="AA34" s="176">
        <f t="shared" si="5"/>
        <v>55</v>
      </c>
      <c r="AB34" s="176">
        <f t="shared" si="6"/>
        <v>55</v>
      </c>
      <c r="AC34" s="57">
        <f t="shared" si="7"/>
        <v>22</v>
      </c>
      <c r="AD34" s="36" t="str">
        <f t="shared" si="12"/>
        <v>Pyck</v>
      </c>
      <c r="AE34" s="63">
        <f t="shared" si="13"/>
        <v>0</v>
      </c>
      <c r="AF34" s="43" t="e">
        <f>AB34+AA34-#REF!</f>
        <v>#REF!</v>
      </c>
      <c r="AG34" s="57" t="e">
        <f t="shared" si="10"/>
        <v>#REF!</v>
      </c>
      <c r="AH34" s="67" t="s">
        <v>26</v>
      </c>
      <c r="AI34" s="30">
        <f t="shared" si="11"/>
        <v>0</v>
      </c>
      <c r="AJ34" s="65"/>
    </row>
    <row r="35" spans="1:36" s="3" customFormat="1" ht="15.75">
      <c r="A35" s="30">
        <v>37</v>
      </c>
      <c r="B35" s="30" t="str">
        <f>Entry!B33</f>
        <v>Sorenson</v>
      </c>
      <c r="C35" s="30">
        <f>Entry!C33</f>
        <v>0</v>
      </c>
      <c r="D35" s="30"/>
      <c r="E35" s="30"/>
      <c r="F35" s="31">
        <v>60</v>
      </c>
      <c r="G35" s="31" t="s">
        <v>126</v>
      </c>
      <c r="H35" s="31">
        <v>60</v>
      </c>
      <c r="I35" s="31" t="s">
        <v>126</v>
      </c>
      <c r="J35" s="31">
        <v>60</v>
      </c>
      <c r="K35" s="31" t="s">
        <v>49</v>
      </c>
      <c r="L35" s="31">
        <v>60</v>
      </c>
      <c r="M35" s="31" t="s">
        <v>49</v>
      </c>
      <c r="N35" s="31">
        <v>60</v>
      </c>
      <c r="O35" s="77" t="s">
        <v>49</v>
      </c>
      <c r="P35" s="176">
        <v>200</v>
      </c>
      <c r="Q35" s="169"/>
      <c r="R35" s="31"/>
      <c r="S35" s="31"/>
      <c r="T35" s="31"/>
      <c r="U35" s="31"/>
      <c r="V35" s="31"/>
      <c r="W35" s="31"/>
      <c r="X35" s="31"/>
      <c r="Y35" s="31"/>
      <c r="Z35" s="77"/>
      <c r="AA35" s="176">
        <f t="shared" si="5"/>
        <v>0</v>
      </c>
      <c r="AB35" s="176">
        <f t="shared" si="6"/>
        <v>200</v>
      </c>
      <c r="AC35" s="57">
        <f t="shared" si="7"/>
        <v>42</v>
      </c>
      <c r="AD35" s="36" t="str">
        <f t="shared" si="12"/>
        <v>Sorenson</v>
      </c>
      <c r="AE35" s="63">
        <f t="shared" si="13"/>
        <v>0</v>
      </c>
      <c r="AF35" s="43" t="e">
        <f>AB35+AA35-#REF!</f>
        <v>#REF!</v>
      </c>
      <c r="AG35" s="57" t="e">
        <f t="shared" si="10"/>
        <v>#REF!</v>
      </c>
      <c r="AH35" s="67" t="s">
        <v>26</v>
      </c>
      <c r="AI35" s="30">
        <f t="shared" si="11"/>
        <v>0</v>
      </c>
      <c r="AJ35" s="65"/>
    </row>
    <row r="36" spans="1:36" s="3" customFormat="1" ht="15.75">
      <c r="A36" s="30">
        <v>38</v>
      </c>
      <c r="B36" s="30" t="str">
        <f>Entry!B34</f>
        <v>Toney</v>
      </c>
      <c r="C36" s="30">
        <f>Entry!C34</f>
        <v>0</v>
      </c>
      <c r="D36" s="30"/>
      <c r="E36" s="30"/>
      <c r="F36" s="31">
        <v>1</v>
      </c>
      <c r="G36" s="31" t="s">
        <v>126</v>
      </c>
      <c r="H36" s="31">
        <v>14</v>
      </c>
      <c r="I36" s="31" t="s">
        <v>126</v>
      </c>
      <c r="J36" s="31">
        <v>12</v>
      </c>
      <c r="K36" s="31" t="s">
        <v>126</v>
      </c>
      <c r="L36" s="31">
        <v>26</v>
      </c>
      <c r="M36" s="31" t="s">
        <v>126</v>
      </c>
      <c r="N36" s="31">
        <v>60</v>
      </c>
      <c r="O36" s="77" t="s">
        <v>49</v>
      </c>
      <c r="P36" s="176">
        <f t="shared" si="4"/>
        <v>113</v>
      </c>
      <c r="Q36" s="169"/>
      <c r="R36" s="31"/>
      <c r="S36" s="31"/>
      <c r="T36" s="31"/>
      <c r="U36" s="31"/>
      <c r="V36" s="31"/>
      <c r="W36" s="31"/>
      <c r="X36" s="31"/>
      <c r="Y36" s="31"/>
      <c r="Z36" s="77"/>
      <c r="AA36" s="176">
        <f t="shared" si="5"/>
        <v>0</v>
      </c>
      <c r="AB36" s="176">
        <f t="shared" si="6"/>
        <v>113</v>
      </c>
      <c r="AC36" s="57">
        <f t="shared" si="7"/>
        <v>32</v>
      </c>
      <c r="AD36" s="36" t="str">
        <f t="shared" si="12"/>
        <v>Toney</v>
      </c>
      <c r="AE36" s="63">
        <f t="shared" si="13"/>
        <v>0</v>
      </c>
      <c r="AF36" s="43" t="e">
        <f>AB36+AA36-#REF!</f>
        <v>#REF!</v>
      </c>
      <c r="AG36" s="57" t="e">
        <f t="shared" si="10"/>
        <v>#REF!</v>
      </c>
      <c r="AH36" s="67" t="s">
        <v>26</v>
      </c>
      <c r="AI36" s="30">
        <f t="shared" si="11"/>
        <v>0</v>
      </c>
      <c r="AJ36" s="65"/>
    </row>
    <row r="37" spans="1:36" s="3" customFormat="1" ht="15.75">
      <c r="A37" s="30">
        <v>40</v>
      </c>
      <c r="B37" s="30" t="str">
        <f>Entry!B35</f>
        <v>Guthrie</v>
      </c>
      <c r="C37" s="30">
        <f>Entry!C35</f>
        <v>0</v>
      </c>
      <c r="D37" s="30"/>
      <c r="E37" s="30"/>
      <c r="F37" s="31"/>
      <c r="G37" s="31"/>
      <c r="H37" s="31"/>
      <c r="I37" s="31"/>
      <c r="J37" s="31"/>
      <c r="K37" s="31"/>
      <c r="L37" s="31"/>
      <c r="M37" s="31"/>
      <c r="N37" s="31"/>
      <c r="O37" s="77"/>
      <c r="P37" s="176">
        <f t="shared" si="4"/>
        <v>0</v>
      </c>
      <c r="Q37" s="169">
        <v>33</v>
      </c>
      <c r="R37" s="31" t="s">
        <v>126</v>
      </c>
      <c r="S37" s="31">
        <v>38</v>
      </c>
      <c r="T37" s="31" t="s">
        <v>126</v>
      </c>
      <c r="U37" s="31">
        <v>29</v>
      </c>
      <c r="V37" s="31" t="s">
        <v>126</v>
      </c>
      <c r="W37" s="31">
        <v>29</v>
      </c>
      <c r="X37" s="31" t="s">
        <v>126</v>
      </c>
      <c r="Y37" s="31">
        <v>30</v>
      </c>
      <c r="Z37" s="77" t="s">
        <v>126</v>
      </c>
      <c r="AA37" s="176">
        <f t="shared" si="5"/>
        <v>159</v>
      </c>
      <c r="AB37" s="176">
        <f t="shared" si="6"/>
        <v>159</v>
      </c>
      <c r="AC37" s="57">
        <f t="shared" si="7"/>
        <v>38</v>
      </c>
      <c r="AD37" s="36" t="str">
        <f t="shared" si="12"/>
        <v>Guthrie</v>
      </c>
      <c r="AE37" s="63">
        <f t="shared" si="13"/>
        <v>0</v>
      </c>
      <c r="AF37" s="43" t="e">
        <f>AB37+AA37-#REF!</f>
        <v>#REF!</v>
      </c>
      <c r="AG37" s="57" t="e">
        <f t="shared" si="10"/>
        <v>#REF!</v>
      </c>
      <c r="AH37" s="67" t="s">
        <v>26</v>
      </c>
      <c r="AI37" s="30">
        <f t="shared" si="11"/>
        <v>0</v>
      </c>
      <c r="AJ37" s="65"/>
    </row>
    <row r="38" spans="1:36" s="3" customFormat="1" ht="15.75">
      <c r="A38" s="30">
        <v>41</v>
      </c>
      <c r="B38" s="30" t="str">
        <f>Entry!B36</f>
        <v>Van Wyck</v>
      </c>
      <c r="C38" s="30">
        <f>Entry!C36</f>
        <v>0</v>
      </c>
      <c r="D38" s="30"/>
      <c r="E38" s="30"/>
      <c r="F38" s="31"/>
      <c r="G38" s="31"/>
      <c r="H38" s="31"/>
      <c r="I38" s="31"/>
      <c r="J38" s="31"/>
      <c r="K38" s="31"/>
      <c r="L38" s="31"/>
      <c r="M38" s="31"/>
      <c r="N38" s="31"/>
      <c r="O38" s="77"/>
      <c r="P38" s="176">
        <f t="shared" si="4"/>
        <v>0</v>
      </c>
      <c r="Q38" s="169">
        <v>5</v>
      </c>
      <c r="R38" s="31" t="s">
        <v>126</v>
      </c>
      <c r="S38" s="31">
        <v>2</v>
      </c>
      <c r="T38" s="31" t="s">
        <v>49</v>
      </c>
      <c r="U38" s="31">
        <v>1</v>
      </c>
      <c r="V38" s="31" t="s">
        <v>49</v>
      </c>
      <c r="W38" s="31">
        <v>0</v>
      </c>
      <c r="X38" s="167" t="s">
        <v>128</v>
      </c>
      <c r="Y38" s="31">
        <v>2</v>
      </c>
      <c r="Z38" s="77" t="s">
        <v>49</v>
      </c>
      <c r="AA38" s="176">
        <f t="shared" si="5"/>
        <v>10</v>
      </c>
      <c r="AB38" s="176">
        <f t="shared" si="6"/>
        <v>10</v>
      </c>
      <c r="AC38" s="57">
        <f aca="true" t="shared" si="14" ref="AC38:AC54">RANK(AB38,$AB$4:$AB$54,1)</f>
        <v>4</v>
      </c>
      <c r="AD38" s="36" t="str">
        <f t="shared" si="12"/>
        <v>Van Wyck</v>
      </c>
      <c r="AE38" s="63">
        <f t="shared" si="13"/>
        <v>0</v>
      </c>
      <c r="AF38" s="43" t="e">
        <f>AB38+AA38-#REF!</f>
        <v>#REF!</v>
      </c>
      <c r="AG38" s="57" t="e">
        <f t="shared" si="10"/>
        <v>#REF!</v>
      </c>
      <c r="AH38" s="67" t="s">
        <v>26</v>
      </c>
      <c r="AI38" s="30">
        <f t="shared" si="11"/>
        <v>0</v>
      </c>
      <c r="AJ38" s="65"/>
    </row>
    <row r="39" spans="1:36" s="3" customFormat="1" ht="15.75">
      <c r="A39" s="30">
        <v>42</v>
      </c>
      <c r="B39" s="30" t="str">
        <f>Entry!B37</f>
        <v>Beckers</v>
      </c>
      <c r="C39" s="30">
        <f>Entry!C37</f>
        <v>0</v>
      </c>
      <c r="D39" s="30"/>
      <c r="E39" s="30"/>
      <c r="F39" s="31">
        <v>60</v>
      </c>
      <c r="G39" s="31" t="s">
        <v>126</v>
      </c>
      <c r="H39" s="31">
        <v>60</v>
      </c>
      <c r="I39" s="31" t="s">
        <v>126</v>
      </c>
      <c r="J39" s="31">
        <v>60</v>
      </c>
      <c r="K39" s="31" t="s">
        <v>126</v>
      </c>
      <c r="L39" s="31">
        <v>8</v>
      </c>
      <c r="M39" s="31" t="s">
        <v>126</v>
      </c>
      <c r="N39" s="31">
        <v>6</v>
      </c>
      <c r="O39" s="77" t="s">
        <v>126</v>
      </c>
      <c r="P39" s="176">
        <f t="shared" si="4"/>
        <v>194</v>
      </c>
      <c r="Q39" s="169"/>
      <c r="R39" s="31"/>
      <c r="S39" s="31"/>
      <c r="T39" s="31"/>
      <c r="U39" s="31"/>
      <c r="V39" s="31"/>
      <c r="W39" s="31"/>
      <c r="X39" s="31"/>
      <c r="Y39" s="31"/>
      <c r="Z39" s="77"/>
      <c r="AA39" s="176">
        <f t="shared" si="5"/>
        <v>0</v>
      </c>
      <c r="AB39" s="176">
        <f t="shared" si="6"/>
        <v>194</v>
      </c>
      <c r="AC39" s="57">
        <f t="shared" si="14"/>
        <v>40</v>
      </c>
      <c r="AD39" s="36" t="str">
        <f t="shared" si="12"/>
        <v>Beckers</v>
      </c>
      <c r="AE39" s="63">
        <f t="shared" si="13"/>
        <v>0</v>
      </c>
      <c r="AF39" s="43" t="e">
        <f>AB39+AA39-#REF!</f>
        <v>#REF!</v>
      </c>
      <c r="AG39" s="57" t="e">
        <f t="shared" si="10"/>
        <v>#REF!</v>
      </c>
      <c r="AH39" s="67" t="s">
        <v>26</v>
      </c>
      <c r="AI39" s="30">
        <f t="shared" si="11"/>
        <v>0</v>
      </c>
      <c r="AJ39" s="65"/>
    </row>
    <row r="40" spans="1:36" s="3" customFormat="1" ht="15.75">
      <c r="A40" s="30">
        <v>43</v>
      </c>
      <c r="B40" s="30" t="str">
        <f>Entry!B38</f>
        <v>Beckers</v>
      </c>
      <c r="C40" s="30">
        <f>Entry!C38</f>
        <v>0</v>
      </c>
      <c r="D40" s="30"/>
      <c r="E40" s="30"/>
      <c r="F40" s="31">
        <v>34</v>
      </c>
      <c r="G40" s="31" t="s">
        <v>49</v>
      </c>
      <c r="H40" s="31">
        <v>3</v>
      </c>
      <c r="I40" s="31" t="s">
        <v>126</v>
      </c>
      <c r="J40" s="31">
        <v>19</v>
      </c>
      <c r="K40" s="31" t="s">
        <v>126</v>
      </c>
      <c r="L40" s="31">
        <v>4</v>
      </c>
      <c r="M40" s="31" t="s">
        <v>49</v>
      </c>
      <c r="N40" s="31">
        <v>21</v>
      </c>
      <c r="O40" s="77" t="s">
        <v>49</v>
      </c>
      <c r="P40" s="176">
        <f t="shared" si="4"/>
        <v>81</v>
      </c>
      <c r="Q40" s="169"/>
      <c r="R40" s="31"/>
      <c r="S40" s="31"/>
      <c r="T40" s="31"/>
      <c r="U40" s="31"/>
      <c r="V40" s="31"/>
      <c r="W40" s="31"/>
      <c r="X40" s="31"/>
      <c r="Y40" s="31"/>
      <c r="Z40" s="77"/>
      <c r="AA40" s="176">
        <f t="shared" si="5"/>
        <v>0</v>
      </c>
      <c r="AB40" s="176">
        <f t="shared" si="6"/>
        <v>81</v>
      </c>
      <c r="AC40" s="57">
        <f t="shared" si="14"/>
        <v>27</v>
      </c>
      <c r="AD40" s="36" t="str">
        <f t="shared" si="12"/>
        <v>Beckers</v>
      </c>
      <c r="AE40" s="63">
        <f t="shared" si="13"/>
        <v>0</v>
      </c>
      <c r="AF40" s="43" t="e">
        <f>AB40+AA40-#REF!</f>
        <v>#REF!</v>
      </c>
      <c r="AG40" s="57" t="e">
        <f t="shared" si="10"/>
        <v>#REF!</v>
      </c>
      <c r="AH40" s="67" t="s">
        <v>26</v>
      </c>
      <c r="AI40" s="30">
        <f t="shared" si="11"/>
        <v>0</v>
      </c>
      <c r="AJ40" s="65"/>
    </row>
    <row r="41" spans="1:36" s="3" customFormat="1" ht="15.75">
      <c r="A41" s="30">
        <v>44</v>
      </c>
      <c r="B41" s="30" t="str">
        <f>Entry!B39</f>
        <v>Nash</v>
      </c>
      <c r="C41" s="30">
        <f>Entry!C39</f>
        <v>0</v>
      </c>
      <c r="D41" s="30"/>
      <c r="E41" s="30"/>
      <c r="F41" s="31"/>
      <c r="G41" s="31"/>
      <c r="H41" s="31"/>
      <c r="I41" s="31"/>
      <c r="J41" s="31"/>
      <c r="K41" s="31"/>
      <c r="L41" s="31"/>
      <c r="M41" s="31"/>
      <c r="N41" s="31"/>
      <c r="O41" s="77"/>
      <c r="P41" s="176">
        <f t="shared" si="4"/>
        <v>0</v>
      </c>
      <c r="Q41" s="169">
        <v>8</v>
      </c>
      <c r="R41" s="31" t="s">
        <v>49</v>
      </c>
      <c r="S41" s="31">
        <v>23</v>
      </c>
      <c r="T41" s="31" t="s">
        <v>49</v>
      </c>
      <c r="U41" s="31">
        <v>60</v>
      </c>
      <c r="V41" s="31" t="s">
        <v>49</v>
      </c>
      <c r="W41" s="31">
        <v>25</v>
      </c>
      <c r="X41" s="31" t="s">
        <v>49</v>
      </c>
      <c r="Y41" s="31">
        <v>25</v>
      </c>
      <c r="Z41" s="77" t="s">
        <v>49</v>
      </c>
      <c r="AA41" s="176">
        <f t="shared" si="5"/>
        <v>141</v>
      </c>
      <c r="AB41" s="176">
        <f t="shared" si="6"/>
        <v>141</v>
      </c>
      <c r="AC41" s="57">
        <f t="shared" si="14"/>
        <v>35</v>
      </c>
      <c r="AD41" s="36" t="str">
        <f t="shared" si="12"/>
        <v>Nash</v>
      </c>
      <c r="AE41" s="63">
        <f t="shared" si="13"/>
        <v>0</v>
      </c>
      <c r="AF41" s="43" t="e">
        <f>AB41+AA41-#REF!</f>
        <v>#REF!</v>
      </c>
      <c r="AG41" s="57" t="e">
        <f t="shared" si="10"/>
        <v>#REF!</v>
      </c>
      <c r="AH41" s="67" t="s">
        <v>26</v>
      </c>
      <c r="AI41" s="30">
        <f t="shared" si="11"/>
        <v>0</v>
      </c>
      <c r="AJ41" s="65"/>
    </row>
    <row r="42" spans="1:36" s="3" customFormat="1" ht="15.75">
      <c r="A42" s="30">
        <v>45</v>
      </c>
      <c r="B42" s="30" t="str">
        <f>Entry!B40</f>
        <v>Nash</v>
      </c>
      <c r="C42" s="30">
        <f>Entry!C40</f>
        <v>0</v>
      </c>
      <c r="D42" s="30"/>
      <c r="E42" s="30"/>
      <c r="F42" s="31"/>
      <c r="G42" s="31"/>
      <c r="H42" s="31"/>
      <c r="I42" s="31"/>
      <c r="J42" s="31"/>
      <c r="K42" s="31"/>
      <c r="L42" s="31"/>
      <c r="M42" s="31"/>
      <c r="N42" s="31"/>
      <c r="O42" s="77"/>
      <c r="P42" s="176">
        <f t="shared" si="4"/>
        <v>0</v>
      </c>
      <c r="Q42" s="169">
        <v>29</v>
      </c>
      <c r="R42" s="31" t="s">
        <v>126</v>
      </c>
      <c r="S42" s="31">
        <v>4</v>
      </c>
      <c r="T42" s="31" t="s">
        <v>49</v>
      </c>
      <c r="U42" s="31">
        <v>45</v>
      </c>
      <c r="V42" s="31" t="s">
        <v>49</v>
      </c>
      <c r="W42" s="31">
        <v>60</v>
      </c>
      <c r="X42" s="31" t="s">
        <v>49</v>
      </c>
      <c r="Y42" s="31">
        <v>60</v>
      </c>
      <c r="Z42" s="77" t="s">
        <v>49</v>
      </c>
      <c r="AA42" s="176">
        <f t="shared" si="5"/>
        <v>198</v>
      </c>
      <c r="AB42" s="176">
        <f t="shared" si="6"/>
        <v>198</v>
      </c>
      <c r="AC42" s="57">
        <f t="shared" si="14"/>
        <v>41</v>
      </c>
      <c r="AD42" s="36" t="str">
        <f t="shared" si="12"/>
        <v>Nash</v>
      </c>
      <c r="AE42" s="63">
        <f t="shared" si="13"/>
        <v>0</v>
      </c>
      <c r="AF42" s="43" t="e">
        <f>AB42+AA42-#REF!</f>
        <v>#REF!</v>
      </c>
      <c r="AG42" s="57" t="e">
        <f t="shared" si="10"/>
        <v>#REF!</v>
      </c>
      <c r="AH42" s="67" t="s">
        <v>26</v>
      </c>
      <c r="AI42" s="30">
        <f t="shared" si="11"/>
        <v>0</v>
      </c>
      <c r="AJ42" s="65"/>
    </row>
    <row r="43" spans="1:36" s="3" customFormat="1" ht="15.75">
      <c r="A43" s="30">
        <v>46</v>
      </c>
      <c r="B43" s="30" t="str">
        <f>Entry!B41</f>
        <v>Smoljan</v>
      </c>
      <c r="C43" s="30">
        <f>Entry!C41</f>
        <v>0</v>
      </c>
      <c r="D43" s="30"/>
      <c r="E43" s="30"/>
      <c r="F43" s="31">
        <v>2</v>
      </c>
      <c r="G43" s="31" t="s">
        <v>49</v>
      </c>
      <c r="H43" s="31">
        <v>8</v>
      </c>
      <c r="I43" s="31" t="s">
        <v>126</v>
      </c>
      <c r="J43" s="31">
        <v>1</v>
      </c>
      <c r="K43" s="31" t="s">
        <v>126</v>
      </c>
      <c r="L43" s="31">
        <v>3</v>
      </c>
      <c r="M43" s="31" t="s">
        <v>126</v>
      </c>
      <c r="N43" s="31">
        <v>12</v>
      </c>
      <c r="O43" s="77" t="s">
        <v>49</v>
      </c>
      <c r="P43" s="176">
        <f t="shared" si="4"/>
        <v>26</v>
      </c>
      <c r="Q43" s="169"/>
      <c r="R43" s="31"/>
      <c r="S43" s="31"/>
      <c r="T43" s="31"/>
      <c r="U43" s="31"/>
      <c r="V43" s="31"/>
      <c r="W43" s="31"/>
      <c r="X43" s="31"/>
      <c r="Y43" s="31"/>
      <c r="Z43" s="77"/>
      <c r="AA43" s="176">
        <f t="shared" si="5"/>
        <v>0</v>
      </c>
      <c r="AB43" s="176">
        <f t="shared" si="6"/>
        <v>26</v>
      </c>
      <c r="AC43" s="57">
        <f t="shared" si="14"/>
        <v>13</v>
      </c>
      <c r="AD43" s="36" t="str">
        <f t="shared" si="12"/>
        <v>Smoljan</v>
      </c>
      <c r="AE43" s="63">
        <f t="shared" si="13"/>
        <v>0</v>
      </c>
      <c r="AF43" s="43" t="e">
        <f>AB43+AA43-#REF!</f>
        <v>#REF!</v>
      </c>
      <c r="AG43" s="57" t="e">
        <f t="shared" si="10"/>
        <v>#REF!</v>
      </c>
      <c r="AH43" s="67" t="s">
        <v>26</v>
      </c>
      <c r="AI43" s="30">
        <f t="shared" si="11"/>
        <v>0</v>
      </c>
      <c r="AJ43" s="65"/>
    </row>
    <row r="44" spans="1:36" s="3" customFormat="1" ht="15.75">
      <c r="A44" s="30">
        <v>47</v>
      </c>
      <c r="B44" s="30" t="str">
        <f>Entry!B42</f>
        <v>Degarate</v>
      </c>
      <c r="C44" s="30">
        <f>Entry!C42</f>
        <v>0</v>
      </c>
      <c r="D44" s="30"/>
      <c r="E44" s="30"/>
      <c r="F44" s="31">
        <v>2</v>
      </c>
      <c r="G44" s="31" t="s">
        <v>49</v>
      </c>
      <c r="H44" s="31">
        <v>3</v>
      </c>
      <c r="I44" s="31" t="s">
        <v>126</v>
      </c>
      <c r="J44" s="31">
        <v>6</v>
      </c>
      <c r="K44" s="31" t="s">
        <v>126</v>
      </c>
      <c r="L44" s="31">
        <v>19</v>
      </c>
      <c r="M44" s="31" t="s">
        <v>126</v>
      </c>
      <c r="N44" s="31">
        <v>18</v>
      </c>
      <c r="O44" s="77" t="s">
        <v>49</v>
      </c>
      <c r="P44" s="176">
        <f t="shared" si="4"/>
        <v>48</v>
      </c>
      <c r="Q44" s="169"/>
      <c r="R44" s="31"/>
      <c r="S44" s="31"/>
      <c r="T44" s="31"/>
      <c r="U44" s="31"/>
      <c r="V44" s="31"/>
      <c r="W44" s="31"/>
      <c r="X44" s="31"/>
      <c r="Y44" s="31"/>
      <c r="Z44" s="77"/>
      <c r="AA44" s="176">
        <f t="shared" si="5"/>
        <v>0</v>
      </c>
      <c r="AB44" s="176">
        <f t="shared" si="6"/>
        <v>48</v>
      </c>
      <c r="AC44" s="57">
        <f t="shared" si="14"/>
        <v>20</v>
      </c>
      <c r="AD44" s="36" t="str">
        <f t="shared" si="12"/>
        <v>Degarate</v>
      </c>
      <c r="AE44" s="63">
        <f t="shared" si="13"/>
        <v>0</v>
      </c>
      <c r="AF44" s="43" t="e">
        <f>AB44+AA44-#REF!</f>
        <v>#REF!</v>
      </c>
      <c r="AG44" s="57" t="e">
        <f t="shared" si="10"/>
        <v>#REF!</v>
      </c>
      <c r="AH44" s="67" t="s">
        <v>26</v>
      </c>
      <c r="AI44" s="30">
        <f t="shared" si="11"/>
        <v>0</v>
      </c>
      <c r="AJ44" s="65"/>
    </row>
    <row r="45" spans="1:36" s="3" customFormat="1" ht="15.75">
      <c r="A45" s="30">
        <v>48</v>
      </c>
      <c r="B45" s="30" t="str">
        <f>Entry!B43</f>
        <v>Reese</v>
      </c>
      <c r="C45" s="30">
        <f>Entry!C43</f>
        <v>0</v>
      </c>
      <c r="D45" s="30"/>
      <c r="E45" s="30"/>
      <c r="F45" s="31"/>
      <c r="G45" s="31"/>
      <c r="H45" s="31"/>
      <c r="I45" s="31"/>
      <c r="J45" s="31"/>
      <c r="K45" s="31"/>
      <c r="L45" s="31"/>
      <c r="M45" s="31"/>
      <c r="N45" s="31"/>
      <c r="O45" s="77"/>
      <c r="P45" s="176">
        <f t="shared" si="4"/>
        <v>0</v>
      </c>
      <c r="Q45" s="169">
        <v>3</v>
      </c>
      <c r="R45" s="31" t="s">
        <v>126</v>
      </c>
      <c r="S45" s="31">
        <v>3</v>
      </c>
      <c r="T45" s="31" t="s">
        <v>49</v>
      </c>
      <c r="U45" s="31">
        <v>5</v>
      </c>
      <c r="V45" s="31" t="s">
        <v>49</v>
      </c>
      <c r="W45" s="31">
        <v>3</v>
      </c>
      <c r="X45" s="31" t="s">
        <v>49</v>
      </c>
      <c r="Y45" s="31">
        <v>1</v>
      </c>
      <c r="Z45" s="77" t="s">
        <v>49</v>
      </c>
      <c r="AA45" s="176">
        <f t="shared" si="5"/>
        <v>15</v>
      </c>
      <c r="AB45" s="176">
        <f t="shared" si="6"/>
        <v>15</v>
      </c>
      <c r="AC45" s="57">
        <f t="shared" si="14"/>
        <v>8</v>
      </c>
      <c r="AD45" s="36" t="str">
        <f aca="true" t="shared" si="15" ref="AD45:AD52">B46</f>
        <v>Esen</v>
      </c>
      <c r="AE45" s="63">
        <f aca="true" t="shared" si="16" ref="AE45:AE52">C46</f>
        <v>0</v>
      </c>
      <c r="AF45" s="43" t="e">
        <f>AB45+AA45-#REF!</f>
        <v>#REF!</v>
      </c>
      <c r="AG45" s="57" t="e">
        <f t="shared" si="10"/>
        <v>#REF!</v>
      </c>
      <c r="AH45" s="67" t="s">
        <v>26</v>
      </c>
      <c r="AI45" s="30">
        <f t="shared" si="11"/>
        <v>0</v>
      </c>
      <c r="AJ45" s="65"/>
    </row>
    <row r="46" spans="1:36" s="3" customFormat="1" ht="15.75">
      <c r="A46" s="30">
        <v>49</v>
      </c>
      <c r="B46" s="30" t="str">
        <f>Entry!B44</f>
        <v>Esen</v>
      </c>
      <c r="C46" s="30">
        <f>Entry!C44</f>
        <v>0</v>
      </c>
      <c r="D46" s="30"/>
      <c r="E46" s="30"/>
      <c r="F46" s="31">
        <v>3</v>
      </c>
      <c r="G46" s="31" t="s">
        <v>126</v>
      </c>
      <c r="H46" s="31">
        <v>7</v>
      </c>
      <c r="I46" s="31" t="s">
        <v>126</v>
      </c>
      <c r="J46" s="31">
        <v>56</v>
      </c>
      <c r="K46" s="31" t="s">
        <v>126</v>
      </c>
      <c r="L46" s="31">
        <v>27</v>
      </c>
      <c r="M46" s="31" t="s">
        <v>126</v>
      </c>
      <c r="N46" s="31">
        <v>60</v>
      </c>
      <c r="O46" s="77" t="s">
        <v>49</v>
      </c>
      <c r="P46" s="176">
        <f t="shared" si="4"/>
        <v>153</v>
      </c>
      <c r="Q46" s="169"/>
      <c r="R46" s="31"/>
      <c r="S46" s="31"/>
      <c r="T46" s="31"/>
      <c r="U46" s="31"/>
      <c r="V46" s="31"/>
      <c r="W46" s="31"/>
      <c r="X46" s="31"/>
      <c r="Y46" s="31"/>
      <c r="Z46" s="77"/>
      <c r="AA46" s="176">
        <f t="shared" si="5"/>
        <v>0</v>
      </c>
      <c r="AB46" s="176">
        <f t="shared" si="6"/>
        <v>153</v>
      </c>
      <c r="AC46" s="57">
        <f t="shared" si="14"/>
        <v>37</v>
      </c>
      <c r="AD46" s="36" t="str">
        <f t="shared" si="15"/>
        <v>Anderson</v>
      </c>
      <c r="AE46" s="63">
        <f t="shared" si="16"/>
        <v>0</v>
      </c>
      <c r="AF46" s="43" t="e">
        <f>AB46+AA46-#REF!</f>
        <v>#REF!</v>
      </c>
      <c r="AG46" s="57" t="e">
        <f t="shared" si="10"/>
        <v>#REF!</v>
      </c>
      <c r="AH46" s="67" t="s">
        <v>26</v>
      </c>
      <c r="AI46" s="30">
        <f t="shared" si="11"/>
        <v>0</v>
      </c>
      <c r="AJ46" s="65"/>
    </row>
    <row r="47" spans="1:36" s="3" customFormat="1" ht="15.75">
      <c r="A47" s="30">
        <v>50</v>
      </c>
      <c r="B47" s="30" t="str">
        <f>Entry!B45</f>
        <v>Anderson</v>
      </c>
      <c r="C47" s="30">
        <f>Entry!C45</f>
        <v>0</v>
      </c>
      <c r="D47" s="30"/>
      <c r="E47" s="30"/>
      <c r="F47" s="31"/>
      <c r="G47" s="31"/>
      <c r="H47" s="31"/>
      <c r="I47" s="31"/>
      <c r="J47" s="31"/>
      <c r="K47" s="31"/>
      <c r="L47" s="31"/>
      <c r="M47" s="31"/>
      <c r="N47" s="31"/>
      <c r="O47" s="77"/>
      <c r="P47" s="176">
        <f t="shared" si="4"/>
        <v>0</v>
      </c>
      <c r="Q47" s="169">
        <v>60</v>
      </c>
      <c r="R47" s="31"/>
      <c r="S47" s="31">
        <v>60</v>
      </c>
      <c r="T47" s="31"/>
      <c r="U47" s="31">
        <v>60</v>
      </c>
      <c r="V47" s="31"/>
      <c r="W47" s="31">
        <v>60</v>
      </c>
      <c r="X47" s="31"/>
      <c r="Y47" s="31">
        <v>60</v>
      </c>
      <c r="Z47" s="77"/>
      <c r="AA47" s="176">
        <v>200</v>
      </c>
      <c r="AB47" s="176">
        <f t="shared" si="6"/>
        <v>200</v>
      </c>
      <c r="AC47" s="57">
        <f t="shared" si="14"/>
        <v>42</v>
      </c>
      <c r="AD47" s="36" t="str">
        <f t="shared" si="15"/>
        <v>Johnson</v>
      </c>
      <c r="AE47" s="63">
        <f t="shared" si="16"/>
        <v>0</v>
      </c>
      <c r="AF47" s="43" t="e">
        <f>AB47+AA47-#REF!</f>
        <v>#REF!</v>
      </c>
      <c r="AG47" s="57" t="e">
        <f t="shared" si="10"/>
        <v>#REF!</v>
      </c>
      <c r="AH47" s="67" t="s">
        <v>26</v>
      </c>
      <c r="AI47" s="30">
        <f t="shared" si="11"/>
        <v>0</v>
      </c>
      <c r="AJ47" s="65"/>
    </row>
    <row r="48" spans="1:36" s="3" customFormat="1" ht="15.75">
      <c r="A48" s="30">
        <v>51</v>
      </c>
      <c r="B48" s="30" t="str">
        <f>Entry!B46</f>
        <v>Johnson</v>
      </c>
      <c r="C48" s="30">
        <f>Entry!C46</f>
        <v>0</v>
      </c>
      <c r="D48" s="30"/>
      <c r="E48" s="30"/>
      <c r="F48" s="31"/>
      <c r="G48" s="31"/>
      <c r="H48" s="31"/>
      <c r="I48" s="31"/>
      <c r="J48" s="31"/>
      <c r="K48" s="31"/>
      <c r="L48" s="31"/>
      <c r="M48" s="31"/>
      <c r="N48" s="31"/>
      <c r="O48" s="77"/>
      <c r="P48" s="176">
        <f t="shared" si="4"/>
        <v>0</v>
      </c>
      <c r="Q48" s="169">
        <v>60</v>
      </c>
      <c r="R48" s="31"/>
      <c r="S48" s="31">
        <v>60</v>
      </c>
      <c r="T48" s="31"/>
      <c r="U48" s="31">
        <v>60</v>
      </c>
      <c r="V48" s="31"/>
      <c r="W48" s="31">
        <v>60</v>
      </c>
      <c r="X48" s="31"/>
      <c r="Y48" s="31">
        <v>60</v>
      </c>
      <c r="Z48" s="77"/>
      <c r="AA48" s="176">
        <v>200</v>
      </c>
      <c r="AB48" s="176">
        <f t="shared" si="6"/>
        <v>200</v>
      </c>
      <c r="AC48" s="57">
        <f t="shared" si="14"/>
        <v>42</v>
      </c>
      <c r="AD48" s="36" t="str">
        <f t="shared" si="15"/>
        <v>Tynes</v>
      </c>
      <c r="AE48" s="63">
        <f t="shared" si="16"/>
        <v>0</v>
      </c>
      <c r="AF48" s="43" t="e">
        <f>AB48+AA48-#REF!</f>
        <v>#REF!</v>
      </c>
      <c r="AG48" s="57" t="e">
        <f t="shared" si="10"/>
        <v>#REF!</v>
      </c>
      <c r="AH48" s="67" t="s">
        <v>26</v>
      </c>
      <c r="AI48" s="30">
        <f t="shared" si="11"/>
        <v>0</v>
      </c>
      <c r="AJ48" s="65"/>
    </row>
    <row r="49" spans="1:36" s="3" customFormat="1" ht="15.75">
      <c r="A49" s="30">
        <v>52</v>
      </c>
      <c r="B49" s="30" t="str">
        <f>Entry!B47</f>
        <v>Tynes</v>
      </c>
      <c r="C49" s="30">
        <f>Entry!C47</f>
        <v>0</v>
      </c>
      <c r="D49" s="30"/>
      <c r="E49" s="30"/>
      <c r="F49" s="31"/>
      <c r="G49" s="31"/>
      <c r="H49" s="31"/>
      <c r="I49" s="31"/>
      <c r="J49" s="31"/>
      <c r="K49" s="31"/>
      <c r="L49" s="31"/>
      <c r="M49" s="31"/>
      <c r="N49" s="31"/>
      <c r="O49" s="77"/>
      <c r="P49" s="176">
        <f t="shared" si="4"/>
        <v>0</v>
      </c>
      <c r="Q49" s="169">
        <v>60</v>
      </c>
      <c r="R49" s="31"/>
      <c r="S49" s="31">
        <v>60</v>
      </c>
      <c r="T49" s="31"/>
      <c r="U49" s="31">
        <v>60</v>
      </c>
      <c r="V49" s="31"/>
      <c r="W49" s="31">
        <v>60</v>
      </c>
      <c r="X49" s="31"/>
      <c r="Y49" s="31">
        <v>60</v>
      </c>
      <c r="Z49" s="77"/>
      <c r="AA49" s="176">
        <v>200</v>
      </c>
      <c r="AB49" s="176">
        <f t="shared" si="6"/>
        <v>200</v>
      </c>
      <c r="AC49" s="57">
        <f t="shared" si="14"/>
        <v>42</v>
      </c>
      <c r="AD49" s="36" t="str">
        <f t="shared" si="15"/>
        <v>Sailor</v>
      </c>
      <c r="AE49" s="63">
        <f t="shared" si="16"/>
        <v>0</v>
      </c>
      <c r="AF49" s="43" t="e">
        <f>AB49+AA49-#REF!</f>
        <v>#REF!</v>
      </c>
      <c r="AG49" s="57" t="e">
        <f t="shared" si="10"/>
        <v>#REF!</v>
      </c>
      <c r="AH49" s="67" t="s">
        <v>26</v>
      </c>
      <c r="AI49" s="30">
        <f t="shared" si="11"/>
        <v>0</v>
      </c>
      <c r="AJ49" s="65"/>
    </row>
    <row r="50" spans="1:36" s="3" customFormat="1" ht="15.75">
      <c r="A50" s="30">
        <v>53</v>
      </c>
      <c r="B50" s="30" t="str">
        <f>Entry!B48</f>
        <v>Sailor</v>
      </c>
      <c r="C50" s="30">
        <f>Entry!C48</f>
        <v>0</v>
      </c>
      <c r="D50" s="30"/>
      <c r="E50" s="30"/>
      <c r="F50" s="31"/>
      <c r="G50" s="31"/>
      <c r="H50" s="31"/>
      <c r="I50" s="31"/>
      <c r="J50" s="31"/>
      <c r="K50" s="31"/>
      <c r="L50" s="31"/>
      <c r="M50" s="31"/>
      <c r="N50" s="31"/>
      <c r="O50" s="77"/>
      <c r="P50" s="176">
        <f t="shared" si="4"/>
        <v>0</v>
      </c>
      <c r="Q50" s="169">
        <v>60</v>
      </c>
      <c r="R50" s="31"/>
      <c r="S50" s="31">
        <v>60</v>
      </c>
      <c r="T50" s="31"/>
      <c r="U50" s="31">
        <v>60</v>
      </c>
      <c r="V50" s="31"/>
      <c r="W50" s="31">
        <v>60</v>
      </c>
      <c r="X50" s="31"/>
      <c r="Y50" s="31">
        <v>60</v>
      </c>
      <c r="Z50" s="77"/>
      <c r="AA50" s="176">
        <v>200</v>
      </c>
      <c r="AB50" s="176">
        <f t="shared" si="6"/>
        <v>200</v>
      </c>
      <c r="AC50" s="57">
        <f t="shared" si="14"/>
        <v>42</v>
      </c>
      <c r="AD50" s="36" t="str">
        <f t="shared" si="15"/>
        <v>Walkker</v>
      </c>
      <c r="AE50" s="63">
        <f t="shared" si="16"/>
        <v>0</v>
      </c>
      <c r="AF50" s="43" t="e">
        <f>AB50+AA50-#REF!</f>
        <v>#REF!</v>
      </c>
      <c r="AG50" s="57" t="e">
        <f t="shared" si="10"/>
        <v>#REF!</v>
      </c>
      <c r="AH50" s="67" t="s">
        <v>26</v>
      </c>
      <c r="AI50" s="30">
        <f t="shared" si="11"/>
        <v>0</v>
      </c>
      <c r="AJ50" s="65"/>
    </row>
    <row r="51" spans="1:36" s="3" customFormat="1" ht="15.75">
      <c r="A51" s="30">
        <v>54</v>
      </c>
      <c r="B51" s="30" t="str">
        <f>Entry!B49</f>
        <v>Walkker</v>
      </c>
      <c r="C51" s="30">
        <f>Entry!C49</f>
        <v>0</v>
      </c>
      <c r="D51" s="30"/>
      <c r="E51" s="30"/>
      <c r="F51" s="31">
        <v>8</v>
      </c>
      <c r="G51" s="31" t="s">
        <v>49</v>
      </c>
      <c r="H51" s="31">
        <v>5</v>
      </c>
      <c r="I51" s="31" t="s">
        <v>126</v>
      </c>
      <c r="J51" s="31">
        <v>3</v>
      </c>
      <c r="K51" s="31" t="s">
        <v>49</v>
      </c>
      <c r="L51" s="31">
        <v>14</v>
      </c>
      <c r="M51" s="31" t="s">
        <v>49</v>
      </c>
      <c r="N51" s="31">
        <v>38</v>
      </c>
      <c r="O51" s="77" t="s">
        <v>126</v>
      </c>
      <c r="P51" s="176">
        <f t="shared" si="4"/>
        <v>68</v>
      </c>
      <c r="Q51" s="169"/>
      <c r="R51" s="31"/>
      <c r="S51" s="31"/>
      <c r="T51" s="31"/>
      <c r="U51" s="31"/>
      <c r="V51" s="31"/>
      <c r="W51" s="31"/>
      <c r="X51" s="31"/>
      <c r="Y51" s="31"/>
      <c r="Z51" s="77"/>
      <c r="AA51" s="176">
        <f t="shared" si="5"/>
        <v>0</v>
      </c>
      <c r="AB51" s="176">
        <f t="shared" si="6"/>
        <v>68</v>
      </c>
      <c r="AC51" s="57">
        <f t="shared" si="14"/>
        <v>23</v>
      </c>
      <c r="AD51" s="36" t="str">
        <f t="shared" si="15"/>
        <v>Martynov</v>
      </c>
      <c r="AE51" s="63">
        <f t="shared" si="16"/>
        <v>0</v>
      </c>
      <c r="AF51" s="43" t="e">
        <f>AB51+AA51-#REF!</f>
        <v>#REF!</v>
      </c>
      <c r="AG51" s="57" t="e">
        <f t="shared" si="10"/>
        <v>#REF!</v>
      </c>
      <c r="AH51" s="67" t="s">
        <v>26</v>
      </c>
      <c r="AI51" s="30">
        <f t="shared" si="11"/>
        <v>0</v>
      </c>
      <c r="AJ51" s="65"/>
    </row>
    <row r="52" spans="1:36" s="3" customFormat="1" ht="15.75">
      <c r="A52" s="30">
        <v>55</v>
      </c>
      <c r="B52" s="30" t="str">
        <f>Entry!B50</f>
        <v>Martynov</v>
      </c>
      <c r="C52" s="30">
        <f>Entry!C50</f>
        <v>0</v>
      </c>
      <c r="D52" s="30"/>
      <c r="E52" s="30"/>
      <c r="F52" s="31">
        <v>14</v>
      </c>
      <c r="G52" s="31" t="s">
        <v>49</v>
      </c>
      <c r="H52" s="31">
        <v>8</v>
      </c>
      <c r="I52" s="31" t="s">
        <v>126</v>
      </c>
      <c r="J52" s="31">
        <v>10</v>
      </c>
      <c r="K52" s="31" t="s">
        <v>126</v>
      </c>
      <c r="L52" s="31">
        <v>0</v>
      </c>
      <c r="M52" s="167" t="s">
        <v>128</v>
      </c>
      <c r="N52" s="31">
        <v>22</v>
      </c>
      <c r="O52" s="77" t="s">
        <v>126</v>
      </c>
      <c r="P52" s="176">
        <f t="shared" si="4"/>
        <v>54</v>
      </c>
      <c r="Q52" s="169"/>
      <c r="R52" s="31"/>
      <c r="S52" s="31"/>
      <c r="T52" s="31"/>
      <c r="U52" s="31"/>
      <c r="V52" s="31"/>
      <c r="W52" s="31"/>
      <c r="X52" s="31"/>
      <c r="Y52" s="31"/>
      <c r="Z52" s="77"/>
      <c r="AA52" s="176">
        <f t="shared" si="5"/>
        <v>0</v>
      </c>
      <c r="AB52" s="176">
        <f t="shared" si="6"/>
        <v>54</v>
      </c>
      <c r="AC52" s="57">
        <f t="shared" si="14"/>
        <v>21</v>
      </c>
      <c r="AD52" s="36" t="str">
        <f t="shared" si="15"/>
        <v>Mackey</v>
      </c>
      <c r="AE52" s="63">
        <f t="shared" si="16"/>
        <v>0</v>
      </c>
      <c r="AF52" s="43" t="e">
        <f>AB52+AA52-#REF!</f>
        <v>#REF!</v>
      </c>
      <c r="AG52" s="57" t="e">
        <f t="shared" si="10"/>
        <v>#REF!</v>
      </c>
      <c r="AH52" s="67" t="s">
        <v>26</v>
      </c>
      <c r="AI52" s="30">
        <f t="shared" si="11"/>
        <v>0</v>
      </c>
      <c r="AJ52" s="65"/>
    </row>
    <row r="53" spans="1:36" s="3" customFormat="1" ht="15.75">
      <c r="A53" s="30">
        <v>56</v>
      </c>
      <c r="B53" s="30" t="str">
        <f>Entry!B51</f>
        <v>Mackey</v>
      </c>
      <c r="C53" s="30">
        <f>Entry!C51</f>
        <v>0</v>
      </c>
      <c r="D53" s="30"/>
      <c r="E53" s="30"/>
      <c r="F53" s="31">
        <v>0</v>
      </c>
      <c r="G53" s="167" t="s">
        <v>128</v>
      </c>
      <c r="H53" s="31">
        <v>6</v>
      </c>
      <c r="I53" s="31" t="s">
        <v>126</v>
      </c>
      <c r="J53" s="31">
        <v>13</v>
      </c>
      <c r="K53" s="31" t="s">
        <v>49</v>
      </c>
      <c r="L53" s="31">
        <v>4</v>
      </c>
      <c r="M53" s="31" t="s">
        <v>49</v>
      </c>
      <c r="N53" s="31">
        <v>60</v>
      </c>
      <c r="O53" s="77" t="s">
        <v>49</v>
      </c>
      <c r="P53" s="176">
        <f t="shared" si="4"/>
        <v>83</v>
      </c>
      <c r="Q53" s="169"/>
      <c r="R53" s="31"/>
      <c r="S53" s="31"/>
      <c r="T53" s="31"/>
      <c r="U53" s="31"/>
      <c r="V53" s="31"/>
      <c r="W53" s="31"/>
      <c r="X53" s="31"/>
      <c r="Y53" s="31"/>
      <c r="Z53" s="77"/>
      <c r="AA53" s="176">
        <f t="shared" si="5"/>
        <v>0</v>
      </c>
      <c r="AB53" s="176">
        <f t="shared" si="6"/>
        <v>83</v>
      </c>
      <c r="AC53" s="57">
        <f t="shared" si="14"/>
        <v>28</v>
      </c>
      <c r="AD53" s="36" t="e">
        <f>#REF!</f>
        <v>#REF!</v>
      </c>
      <c r="AE53" s="63" t="e">
        <f>#REF!</f>
        <v>#REF!</v>
      </c>
      <c r="AF53" s="43" t="e">
        <f>AB53+AA53-#REF!</f>
        <v>#REF!</v>
      </c>
      <c r="AG53" s="57" t="e">
        <f t="shared" si="10"/>
        <v>#REF!</v>
      </c>
      <c r="AH53" s="67" t="s">
        <v>26</v>
      </c>
      <c r="AI53" s="30">
        <f t="shared" si="11"/>
        <v>0</v>
      </c>
      <c r="AJ53" s="65"/>
    </row>
    <row r="54" spans="1:36" s="3" customFormat="1" ht="16.5" thickBot="1">
      <c r="A54" s="30">
        <v>58</v>
      </c>
      <c r="B54" s="30" t="str">
        <f>Entry!B53</f>
        <v>Thompson</v>
      </c>
      <c r="C54" s="30">
        <f>Entry!C53</f>
        <v>0</v>
      </c>
      <c r="D54" s="30"/>
      <c r="E54" s="30"/>
      <c r="F54" s="31">
        <v>60</v>
      </c>
      <c r="G54" s="31" t="s">
        <v>126</v>
      </c>
      <c r="H54" s="31">
        <v>60</v>
      </c>
      <c r="I54" s="31" t="s">
        <v>126</v>
      </c>
      <c r="J54" s="31">
        <v>60</v>
      </c>
      <c r="K54" s="31" t="s">
        <v>126</v>
      </c>
      <c r="L54" s="31">
        <v>60</v>
      </c>
      <c r="M54" s="31" t="s">
        <v>126</v>
      </c>
      <c r="N54" s="31">
        <v>60</v>
      </c>
      <c r="O54" s="77" t="s">
        <v>126</v>
      </c>
      <c r="P54" s="180">
        <v>200</v>
      </c>
      <c r="Q54" s="169"/>
      <c r="R54" s="31"/>
      <c r="S54" s="31"/>
      <c r="T54" s="31"/>
      <c r="U54" s="31"/>
      <c r="V54" s="31"/>
      <c r="W54" s="31"/>
      <c r="X54" s="31"/>
      <c r="Y54" s="31"/>
      <c r="Z54" s="77"/>
      <c r="AA54" s="180">
        <f t="shared" si="5"/>
        <v>0</v>
      </c>
      <c r="AB54" s="176">
        <f t="shared" si="6"/>
        <v>200</v>
      </c>
      <c r="AC54" s="57">
        <f t="shared" si="14"/>
        <v>42</v>
      </c>
      <c r="AD54" s="36" t="e">
        <f>#REF!</f>
        <v>#REF!</v>
      </c>
      <c r="AE54" s="63" t="e">
        <f>#REF!</f>
        <v>#REF!</v>
      </c>
      <c r="AF54" s="43" t="e">
        <f>AB54+AA54-#REF!</f>
        <v>#REF!</v>
      </c>
      <c r="AG54" s="57" t="e">
        <f t="shared" si="10"/>
        <v>#REF!</v>
      </c>
      <c r="AH54" s="67" t="s">
        <v>26</v>
      </c>
      <c r="AI54" s="30">
        <f t="shared" si="11"/>
        <v>0</v>
      </c>
      <c r="AJ54" s="65"/>
    </row>
    <row r="55" spans="6:34" ht="18">
      <c r="F55" s="76"/>
      <c r="G55" s="76"/>
      <c r="H55" s="76"/>
      <c r="I55" s="76"/>
      <c r="J55" s="8"/>
      <c r="K55" s="6"/>
      <c r="L55" s="6"/>
      <c r="M55" s="4"/>
      <c r="N55" s="8"/>
      <c r="O55" s="16"/>
      <c r="P55" s="4"/>
      <c r="Q55" s="4"/>
      <c r="R55" s="4"/>
      <c r="S55" s="4"/>
      <c r="U55" s="4"/>
      <c r="V55" s="4"/>
      <c r="W55" s="4"/>
      <c r="X55" s="4"/>
      <c r="Y55" s="4"/>
      <c r="Z55" s="4"/>
      <c r="AA55" s="4"/>
      <c r="AB55" s="4"/>
      <c r="AC55" s="172"/>
      <c r="AD55" s="4"/>
      <c r="AE55" s="4"/>
      <c r="AF55" s="4"/>
      <c r="AG55" s="4"/>
      <c r="AH55" s="4"/>
    </row>
    <row r="56" spans="2:32" ht="18">
      <c r="B56" s="78" t="s">
        <v>145</v>
      </c>
      <c r="C56" s="76"/>
      <c r="D56" s="76"/>
      <c r="J56" s="6"/>
      <c r="K56" s="6"/>
      <c r="L56" s="6"/>
      <c r="M56" s="6"/>
      <c r="N56" s="6"/>
      <c r="O56" s="16"/>
      <c r="P56" s="4"/>
      <c r="Q56" s="6"/>
      <c r="R56" s="6"/>
      <c r="S56" s="6"/>
      <c r="T56" s="6"/>
      <c r="U56" s="6"/>
      <c r="W56" s="4"/>
      <c r="X56" s="16"/>
      <c r="Y56" s="4"/>
      <c r="Z56" s="4"/>
      <c r="AA56" s="4"/>
      <c r="AB56" s="6"/>
      <c r="AC56" s="4"/>
      <c r="AD56" s="4"/>
      <c r="AE56" s="4"/>
      <c r="AF56" s="4"/>
    </row>
    <row r="57" spans="1:32" ht="15" customHeight="1">
      <c r="A57" s="4"/>
      <c r="B57" s="15"/>
      <c r="E57" s="4"/>
      <c r="F57" s="4"/>
      <c r="G57" s="4"/>
      <c r="H57" s="4"/>
      <c r="I57" s="4"/>
      <c r="J57" s="7"/>
      <c r="K57" s="7"/>
      <c r="L57" s="7"/>
      <c r="M57" s="115"/>
      <c r="N57" s="7"/>
      <c r="O57" s="7"/>
      <c r="P57" s="4"/>
      <c r="Q57" s="7"/>
      <c r="R57" s="7"/>
      <c r="S57" s="7"/>
      <c r="T57" s="7"/>
      <c r="U57" s="7"/>
      <c r="W57" s="4"/>
      <c r="X57" s="4"/>
      <c r="Y57" s="4"/>
      <c r="Z57" s="4"/>
      <c r="AA57" s="4"/>
      <c r="AB57" s="7"/>
      <c r="AD57" s="4"/>
      <c r="AE57" s="4"/>
      <c r="AF57" s="4"/>
    </row>
    <row r="58" spans="1:32" ht="15">
      <c r="A58" s="4"/>
      <c r="B58" s="14" t="s">
        <v>21</v>
      </c>
      <c r="C58" s="4"/>
      <c r="D58" s="4"/>
      <c r="E58" s="4"/>
      <c r="F58" s="4"/>
      <c r="G58" s="4"/>
      <c r="H58" s="4"/>
      <c r="I58" s="4"/>
      <c r="J58" s="4"/>
      <c r="K58" s="4"/>
      <c r="L58" s="4"/>
      <c r="M58" s="4"/>
      <c r="N58" s="4"/>
      <c r="O58" s="4"/>
      <c r="P58" s="4"/>
      <c r="Q58" s="4"/>
      <c r="R58" s="4"/>
      <c r="S58" s="4"/>
      <c r="T58" s="4"/>
      <c r="U58" s="4"/>
      <c r="W58" s="4"/>
      <c r="X58" s="4"/>
      <c r="Y58" s="4"/>
      <c r="Z58" s="4"/>
      <c r="AA58" s="4"/>
      <c r="AB58" s="4"/>
      <c r="AD58" s="4"/>
      <c r="AE58" s="4"/>
      <c r="AF58" s="4"/>
    </row>
    <row r="59" spans="2:36" s="3" customFormat="1" ht="15">
      <c r="B59" s="4"/>
      <c r="C59" s="4"/>
      <c r="D59" s="4"/>
      <c r="AI59" s="4"/>
      <c r="AJ59" s="4"/>
    </row>
    <row r="60" spans="1:31" ht="15">
      <c r="A60" s="4"/>
      <c r="E60" s="4"/>
      <c r="F60" s="4"/>
      <c r="G60" s="4"/>
      <c r="H60" s="4"/>
      <c r="I60" s="4"/>
      <c r="J60" s="4"/>
      <c r="K60" s="4"/>
      <c r="L60" s="4"/>
      <c r="M60" s="4"/>
      <c r="N60" s="4"/>
      <c r="O60" s="4"/>
      <c r="P60" s="4"/>
      <c r="Q60" s="4"/>
      <c r="R60" s="4"/>
      <c r="S60" s="4"/>
      <c r="T60" s="4"/>
      <c r="U60" s="4"/>
      <c r="V60" s="4"/>
      <c r="W60" s="4"/>
      <c r="X60" s="4"/>
      <c r="Y60" s="4"/>
      <c r="Z60" s="4"/>
      <c r="AA60" s="4"/>
      <c r="AB60" s="4"/>
      <c r="AD60" s="4"/>
      <c r="AE60" s="4"/>
    </row>
    <row r="61" spans="1:31"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D61" s="4"/>
      <c r="AE61" s="4"/>
    </row>
    <row r="62" spans="1:31"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D62" s="4"/>
      <c r="AE62" s="4"/>
    </row>
    <row r="63" spans="1:36"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D63" s="4"/>
      <c r="AE63" s="4"/>
      <c r="AJ63" s="3"/>
    </row>
    <row r="64" spans="1:35"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D64" s="4"/>
      <c r="AE64" s="4"/>
      <c r="AI64" s="3"/>
    </row>
    <row r="65" spans="1:31"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D65" s="4"/>
      <c r="AE65" s="4"/>
    </row>
    <row r="66" spans="1:31"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D66" s="4"/>
      <c r="AE66" s="4"/>
    </row>
    <row r="67" spans="1:31"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D67" s="4"/>
      <c r="AE67" s="4"/>
    </row>
    <row r="68" spans="1:31"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D68" s="4"/>
      <c r="AE68" s="4"/>
    </row>
    <row r="69" spans="1:31"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D69" s="4"/>
      <c r="AE69" s="4"/>
    </row>
    <row r="70" spans="1:31"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D70" s="4"/>
      <c r="AE70" s="4"/>
    </row>
    <row r="71" spans="1:31"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D71" s="4"/>
      <c r="AE71" s="4"/>
    </row>
    <row r="72" spans="2:36" s="3" customFormat="1" ht="15">
      <c r="B72" s="4"/>
      <c r="C72" s="4"/>
      <c r="D72" s="4"/>
      <c r="AI72" s="4"/>
      <c r="AJ72" s="4"/>
    </row>
    <row r="73" spans="1:31" ht="15">
      <c r="A73" s="4"/>
      <c r="E73" s="4"/>
      <c r="F73" s="4"/>
      <c r="G73" s="4"/>
      <c r="H73" s="4"/>
      <c r="I73" s="4"/>
      <c r="J73" s="4"/>
      <c r="K73" s="4"/>
      <c r="L73" s="4"/>
      <c r="M73" s="4"/>
      <c r="N73" s="4"/>
      <c r="O73" s="4"/>
      <c r="P73" s="4"/>
      <c r="Q73" s="4"/>
      <c r="R73" s="4"/>
      <c r="S73" s="4"/>
      <c r="T73" s="4"/>
      <c r="U73" s="4"/>
      <c r="V73" s="4"/>
      <c r="W73" s="4"/>
      <c r="X73" s="4"/>
      <c r="Y73" s="4"/>
      <c r="Z73" s="4"/>
      <c r="AA73" s="4"/>
      <c r="AB73" s="4"/>
      <c r="AD73" s="4"/>
      <c r="AE73" s="4"/>
    </row>
    <row r="74" spans="1:31"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D74" s="4"/>
      <c r="AE74" s="4"/>
    </row>
    <row r="75" spans="1:31"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D75" s="4"/>
      <c r="AE75" s="4"/>
    </row>
    <row r="76" spans="1:36"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D76" s="4"/>
      <c r="AE76" s="4"/>
      <c r="AJ76" s="3"/>
    </row>
    <row r="77" spans="1:35"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D77" s="4"/>
      <c r="AE77" s="4"/>
      <c r="AI77" s="3"/>
    </row>
    <row r="78" spans="1:31"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D78" s="4"/>
      <c r="AE78" s="4"/>
    </row>
    <row r="79" spans="1:31"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D79" s="4"/>
      <c r="AE79" s="4"/>
    </row>
    <row r="80" spans="1:31"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D80" s="4"/>
      <c r="AE80" s="4"/>
    </row>
    <row r="81" spans="1:31"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D81" s="4"/>
      <c r="AE81" s="4"/>
    </row>
    <row r="82" spans="1:31"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D82" s="4"/>
      <c r="AE82" s="4"/>
    </row>
    <row r="83" spans="1:31"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D83" s="4"/>
      <c r="AE83" s="4"/>
    </row>
    <row r="84" spans="1:31"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D84" s="4"/>
      <c r="AE84" s="4"/>
    </row>
    <row r="85" spans="2:4" ht="15">
      <c r="B85" s="4"/>
      <c r="C85" s="4"/>
      <c r="D85" s="4"/>
    </row>
  </sheetData>
  <sheetProtection/>
  <mergeCells count="10">
    <mergeCell ref="Y1:Z2"/>
    <mergeCell ref="Q1:R2"/>
    <mergeCell ref="S1:T2"/>
    <mergeCell ref="U1:V2"/>
    <mergeCell ref="W1:X2"/>
    <mergeCell ref="F1:G2"/>
    <mergeCell ref="H1:I2"/>
    <mergeCell ref="J1:K2"/>
    <mergeCell ref="L1:M2"/>
    <mergeCell ref="N1:O2"/>
  </mergeCells>
  <printOptions horizontalCentered="1"/>
  <pageMargins left="0.5" right="0.5" top="1" bottom="0.5" header="0.5" footer="0.3"/>
  <pageSetup fitToHeight="2" fitToWidth="1" horizontalDpi="600" verticalDpi="600" orientation="landscape" paperSize="5" r:id="rId1"/>
  <headerFooter>
    <oddHeader>&amp;C&amp;"Arial,Bold"&amp;14Day 3 -
Mitten or Stewart</oddHeader>
    <oddFooter>&amp;LPROVISIONAL 8/23/18, 2155&amp;R&amp;Z&amp;F&amp;A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85"/>
  <sheetViews>
    <sheetView zoomScalePageLayoutView="0" workbookViewId="0" topLeftCell="A1">
      <selection activeCell="AB8" sqref="AB8"/>
    </sheetView>
  </sheetViews>
  <sheetFormatPr defaultColWidth="9.140625" defaultRowHeight="12.75"/>
  <cols>
    <col min="1" max="1" width="4.00390625" style="3" bestFit="1" customWidth="1"/>
    <col min="2" max="2" width="15.8515625" style="3" customWidth="1"/>
    <col min="3" max="3" width="19.8515625" style="3" bestFit="1" customWidth="1"/>
    <col min="4" max="4" width="15.28125" style="3" hidden="1" customWidth="1"/>
    <col min="5" max="5" width="14.00390625" style="3" customWidth="1"/>
    <col min="6" max="6" width="4.7109375" style="3" customWidth="1"/>
    <col min="7" max="7" width="4.7109375" style="3" bestFit="1" customWidth="1"/>
    <col min="8" max="8" width="4.7109375" style="3" customWidth="1"/>
    <col min="9" max="9" width="4.7109375" style="3" bestFit="1" customWidth="1"/>
    <col min="10" max="10" width="4.7109375" style="3" customWidth="1"/>
    <col min="11" max="11" width="4.7109375" style="3" bestFit="1" customWidth="1"/>
    <col min="12" max="12" width="4.7109375" style="3" customWidth="1"/>
    <col min="13" max="13" width="4.7109375" style="3" bestFit="1" customWidth="1"/>
    <col min="14" max="14" width="4.7109375" style="3" customWidth="1"/>
    <col min="15" max="15" width="4.7109375" style="3" bestFit="1" customWidth="1"/>
    <col min="16" max="16" width="5.421875" style="3" bestFit="1" customWidth="1"/>
    <col min="17" max="17" width="7.28125" style="3" bestFit="1" customWidth="1"/>
    <col min="18" max="18" width="8.8515625" style="3" bestFit="1" customWidth="1"/>
    <col min="19" max="19" width="9.00390625" style="3" hidden="1" customWidth="1"/>
    <col min="20" max="20" width="15.7109375" style="3" hidden="1" customWidth="1"/>
    <col min="21" max="21" width="14.7109375" style="3" hidden="1" customWidth="1"/>
    <col min="22" max="22" width="11.00390625" style="3" hidden="1" customWidth="1"/>
    <col min="23" max="23" width="9.00390625" style="3" hidden="1" customWidth="1"/>
    <col min="24" max="24" width="10.140625" style="3" hidden="1" customWidth="1"/>
    <col min="25" max="25" width="11.8515625" style="4" hidden="1" customWidth="1"/>
    <col min="26" max="26" width="21.140625" style="4" hidden="1" customWidth="1"/>
    <col min="27" max="16384" width="9.140625" style="4" customWidth="1"/>
  </cols>
  <sheetData>
    <row r="1" spans="1:26" s="21" customFormat="1" ht="15" customHeight="1">
      <c r="A1" s="19"/>
      <c r="B1" s="20"/>
      <c r="C1" s="20"/>
      <c r="D1" s="20"/>
      <c r="E1" s="116" t="s">
        <v>13</v>
      </c>
      <c r="F1" s="410" t="s">
        <v>155</v>
      </c>
      <c r="G1" s="411"/>
      <c r="H1" s="410" t="s">
        <v>156</v>
      </c>
      <c r="I1" s="411"/>
      <c r="J1" s="410" t="s">
        <v>157</v>
      </c>
      <c r="K1" s="411"/>
      <c r="L1" s="410" t="s">
        <v>158</v>
      </c>
      <c r="M1" s="411"/>
      <c r="N1" s="410" t="s">
        <v>159</v>
      </c>
      <c r="O1" s="417"/>
      <c r="P1" s="84" t="s">
        <v>16</v>
      </c>
      <c r="Q1" s="84" t="s">
        <v>27</v>
      </c>
      <c r="R1" s="177" t="s">
        <v>58</v>
      </c>
      <c r="S1" s="47" t="s">
        <v>58</v>
      </c>
      <c r="T1" s="61"/>
      <c r="U1" s="58"/>
      <c r="V1" s="66"/>
      <c r="W1" s="47" t="s">
        <v>58</v>
      </c>
      <c r="X1" s="46" t="s">
        <v>10</v>
      </c>
      <c r="Y1" s="164"/>
      <c r="Z1" s="58"/>
    </row>
    <row r="2" spans="1:26" s="21" customFormat="1" ht="15.75">
      <c r="A2" s="22"/>
      <c r="B2" s="23"/>
      <c r="C2" s="23"/>
      <c r="D2" s="23"/>
      <c r="E2" s="117" t="s">
        <v>14</v>
      </c>
      <c r="F2" s="420"/>
      <c r="G2" s="421"/>
      <c r="H2" s="420"/>
      <c r="I2" s="421"/>
      <c r="J2" s="420"/>
      <c r="K2" s="421"/>
      <c r="L2" s="420"/>
      <c r="M2" s="421"/>
      <c r="N2" s="420"/>
      <c r="O2" s="422"/>
      <c r="P2" s="376">
        <v>1</v>
      </c>
      <c r="Q2" s="376"/>
      <c r="R2" s="384" t="s">
        <v>1</v>
      </c>
      <c r="S2" s="48" t="s">
        <v>4</v>
      </c>
      <c r="T2" s="38" t="s">
        <v>5</v>
      </c>
      <c r="U2" s="44" t="s">
        <v>12</v>
      </c>
      <c r="V2" s="60" t="s">
        <v>2</v>
      </c>
      <c r="W2" s="48" t="s">
        <v>4</v>
      </c>
      <c r="X2" s="37" t="s">
        <v>4</v>
      </c>
      <c r="Y2" s="165" t="s">
        <v>10</v>
      </c>
      <c r="Z2" s="44" t="s">
        <v>25</v>
      </c>
    </row>
    <row r="3" spans="1:26" s="3" customFormat="1" ht="16.5" thickBot="1">
      <c r="A3" s="368" t="s">
        <v>9</v>
      </c>
      <c r="B3" s="385" t="s">
        <v>5</v>
      </c>
      <c r="C3" s="385" t="s">
        <v>285</v>
      </c>
      <c r="D3" s="385" t="s">
        <v>6</v>
      </c>
      <c r="E3" s="386" t="s">
        <v>7</v>
      </c>
      <c r="F3" s="387"/>
      <c r="G3" s="388" t="s">
        <v>3</v>
      </c>
      <c r="H3" s="387"/>
      <c r="I3" s="388" t="s">
        <v>3</v>
      </c>
      <c r="J3" s="387"/>
      <c r="K3" s="388" t="s">
        <v>3</v>
      </c>
      <c r="L3" s="387"/>
      <c r="M3" s="388" t="s">
        <v>3</v>
      </c>
      <c r="N3" s="387"/>
      <c r="O3" s="389" t="s">
        <v>3</v>
      </c>
      <c r="P3" s="390"/>
      <c r="Q3" s="390"/>
      <c r="R3" s="391"/>
      <c r="S3" s="375"/>
      <c r="T3" s="29"/>
      <c r="U3" s="62"/>
      <c r="V3" s="35"/>
      <c r="W3" s="68"/>
      <c r="Y3" s="166"/>
      <c r="Z3" s="64"/>
    </row>
    <row r="4" spans="1:26" ht="16.5" thickTop="1">
      <c r="A4" s="190" t="e">
        <f>'Class info'!#REF!</f>
        <v>#REF!</v>
      </c>
      <c r="B4" s="190" t="str">
        <f>Entry!B2</f>
        <v>PHANTOM</v>
      </c>
      <c r="C4" s="190" t="str">
        <f>Entry!C2</f>
        <v>PHANTOM</v>
      </c>
      <c r="D4" s="190"/>
      <c r="E4" s="190"/>
      <c r="F4" s="213">
        <v>0</v>
      </c>
      <c r="G4" s="214" t="s">
        <v>128</v>
      </c>
      <c r="H4" s="213">
        <v>0</v>
      </c>
      <c r="I4" s="214" t="s">
        <v>128</v>
      </c>
      <c r="J4" s="213">
        <v>0</v>
      </c>
      <c r="K4" s="214" t="s">
        <v>128</v>
      </c>
      <c r="L4" s="213">
        <v>0</v>
      </c>
      <c r="M4" s="214" t="s">
        <v>128</v>
      </c>
      <c r="N4" s="213">
        <v>0</v>
      </c>
      <c r="O4" s="248" t="s">
        <v>128</v>
      </c>
      <c r="P4" s="175">
        <f>F4+H4+J4+L4+N4</f>
        <v>0</v>
      </c>
      <c r="Q4" s="175"/>
      <c r="R4" s="175">
        <f>P4</f>
        <v>0</v>
      </c>
      <c r="S4" s="57"/>
      <c r="T4" s="36" t="str">
        <f aca="true" t="shared" si="0" ref="T4:T13">B4</f>
        <v>PHANTOM</v>
      </c>
      <c r="U4" s="63" t="str">
        <f aca="true" t="shared" si="1" ref="U4:U13">C4</f>
        <v>PHANTOM</v>
      </c>
      <c r="V4" s="43" t="e">
        <f>R4+#REF!-#REF!</f>
        <v>#REF!</v>
      </c>
      <c r="W4" s="57" t="e">
        <f aca="true" t="shared" si="2" ref="W4:W13">RANK(V4,$V$4:$V$27,1)</f>
        <v>#REF!</v>
      </c>
      <c r="X4" s="67">
        <v>1</v>
      </c>
      <c r="Y4" s="30">
        <f aca="true" t="shared" si="3" ref="Y4:Y13">E4</f>
        <v>0</v>
      </c>
      <c r="Z4" s="65"/>
    </row>
    <row r="5" spans="1:26" ht="15.75">
      <c r="A5" s="30" t="e">
        <f>'Class info'!#REF!</f>
        <v>#REF!</v>
      </c>
      <c r="B5" s="30" t="str">
        <f>Entry!B3</f>
        <v>McKinnon</v>
      </c>
      <c r="C5" s="30" t="str">
        <f>Entry!C3</f>
        <v>Putnam/Schneider</v>
      </c>
      <c r="D5" s="30"/>
      <c r="E5" s="30"/>
      <c r="F5" s="31">
        <v>1</v>
      </c>
      <c r="G5" s="31" t="s">
        <v>126</v>
      </c>
      <c r="H5" s="170">
        <v>2</v>
      </c>
      <c r="I5" s="31" t="s">
        <v>126</v>
      </c>
      <c r="J5" s="31">
        <v>0</v>
      </c>
      <c r="K5" s="167" t="s">
        <v>128</v>
      </c>
      <c r="L5" s="31">
        <v>0</v>
      </c>
      <c r="M5" s="167" t="s">
        <v>128</v>
      </c>
      <c r="N5" s="31">
        <v>1</v>
      </c>
      <c r="O5" s="77" t="s">
        <v>126</v>
      </c>
      <c r="P5" s="176">
        <f aca="true" t="shared" si="4" ref="P5:P54">F5+H5+J5+L5+N5</f>
        <v>4</v>
      </c>
      <c r="Q5" s="176">
        <v>3</v>
      </c>
      <c r="R5" s="176">
        <f>P5-Q5</f>
        <v>1</v>
      </c>
      <c r="S5" s="57">
        <f>RANK(R5,$R$5:$R$54,1)</f>
        <v>9</v>
      </c>
      <c r="T5" s="36" t="str">
        <f t="shared" si="0"/>
        <v>McKinnon</v>
      </c>
      <c r="U5" s="63" t="str">
        <f t="shared" si="1"/>
        <v>Putnam/Schneider</v>
      </c>
      <c r="V5" s="43" t="e">
        <f>R5+#REF!-#REF!</f>
        <v>#REF!</v>
      </c>
      <c r="W5" s="57" t="e">
        <f t="shared" si="2"/>
        <v>#REF!</v>
      </c>
      <c r="X5" s="67">
        <v>1</v>
      </c>
      <c r="Y5" s="30">
        <f t="shared" si="3"/>
        <v>0</v>
      </c>
      <c r="Z5" s="65"/>
    </row>
    <row r="6" spans="1:26" ht="15.75">
      <c r="A6" s="30" t="e">
        <f>'Class info'!#REF!</f>
        <v>#REF!</v>
      </c>
      <c r="B6" s="30" t="str">
        <f>Entry!B4</f>
        <v>Adams</v>
      </c>
      <c r="C6" s="30" t="str">
        <f>Entry!C4</f>
        <v>Bonaime</v>
      </c>
      <c r="D6" s="30"/>
      <c r="E6" s="30"/>
      <c r="F6" s="31">
        <v>10</v>
      </c>
      <c r="G6" s="31" t="s">
        <v>126</v>
      </c>
      <c r="H6" s="31">
        <v>15</v>
      </c>
      <c r="I6" s="31" t="s">
        <v>126</v>
      </c>
      <c r="J6" s="170">
        <v>28</v>
      </c>
      <c r="K6" s="31" t="s">
        <v>126</v>
      </c>
      <c r="L6" s="31">
        <v>19</v>
      </c>
      <c r="M6" s="31" t="s">
        <v>126</v>
      </c>
      <c r="N6" s="31">
        <v>19</v>
      </c>
      <c r="O6" s="77" t="s">
        <v>126</v>
      </c>
      <c r="P6" s="176">
        <f t="shared" si="4"/>
        <v>91</v>
      </c>
      <c r="Q6" s="176">
        <v>28</v>
      </c>
      <c r="R6" s="176">
        <f aca="true" t="shared" si="5" ref="R6:R54">P6-Q6</f>
        <v>63</v>
      </c>
      <c r="S6" s="57">
        <f aca="true" t="shared" si="6" ref="S6:S37">RANK(R6,$R$4:$R$54,1)</f>
        <v>34</v>
      </c>
      <c r="T6" s="36" t="str">
        <f t="shared" si="0"/>
        <v>Adams</v>
      </c>
      <c r="U6" s="63" t="str">
        <f t="shared" si="1"/>
        <v>Bonaime</v>
      </c>
      <c r="V6" s="43" t="e">
        <f>R6+#REF!-#REF!</f>
        <v>#REF!</v>
      </c>
      <c r="W6" s="57" t="e">
        <f t="shared" si="2"/>
        <v>#REF!</v>
      </c>
      <c r="X6" s="67">
        <v>3</v>
      </c>
      <c r="Y6" s="30">
        <f t="shared" si="3"/>
        <v>0</v>
      </c>
      <c r="Z6" s="65"/>
    </row>
    <row r="7" spans="1:26" ht="15.75">
      <c r="A7" s="30" t="e">
        <f>'Class info'!#REF!</f>
        <v>#REF!</v>
      </c>
      <c r="B7" s="30" t="str">
        <f>Entry!B5</f>
        <v>Wade</v>
      </c>
      <c r="C7" s="30" t="str">
        <f>Entry!C5</f>
        <v>Moghaddam</v>
      </c>
      <c r="D7" s="30"/>
      <c r="E7" s="30"/>
      <c r="F7" s="31">
        <v>2</v>
      </c>
      <c r="G7" s="31" t="s">
        <v>49</v>
      </c>
      <c r="H7" s="31">
        <v>2</v>
      </c>
      <c r="I7" s="31" t="s">
        <v>49</v>
      </c>
      <c r="J7" s="31">
        <v>4</v>
      </c>
      <c r="K7" s="31" t="s">
        <v>49</v>
      </c>
      <c r="L7" s="170">
        <v>15</v>
      </c>
      <c r="M7" s="31" t="s">
        <v>126</v>
      </c>
      <c r="N7" s="31">
        <v>11</v>
      </c>
      <c r="O7" s="77" t="s">
        <v>49</v>
      </c>
      <c r="P7" s="176">
        <f t="shared" si="4"/>
        <v>34</v>
      </c>
      <c r="Q7" s="176">
        <v>49</v>
      </c>
      <c r="R7" s="176">
        <f t="shared" si="5"/>
        <v>-15</v>
      </c>
      <c r="S7" s="57">
        <f t="shared" si="6"/>
        <v>2</v>
      </c>
      <c r="T7" s="36" t="str">
        <f t="shared" si="0"/>
        <v>Wade</v>
      </c>
      <c r="U7" s="63" t="str">
        <f t="shared" si="1"/>
        <v>Moghaddam</v>
      </c>
      <c r="V7" s="43" t="e">
        <f>R7+#REF!-#REF!</f>
        <v>#REF!</v>
      </c>
      <c r="W7" s="57" t="e">
        <f t="shared" si="2"/>
        <v>#REF!</v>
      </c>
      <c r="X7" s="67">
        <v>2</v>
      </c>
      <c r="Y7" s="30">
        <f t="shared" si="3"/>
        <v>0</v>
      </c>
      <c r="Z7" s="65"/>
    </row>
    <row r="8" spans="1:26" ht="15.75">
      <c r="A8" s="30" t="e">
        <f>'Class info'!#REF!</f>
        <v>#REF!</v>
      </c>
      <c r="B8" s="30" t="str">
        <f>Entry!B6</f>
        <v>Cole</v>
      </c>
      <c r="C8" s="30" t="str">
        <f>Entry!C6</f>
        <v>Corbett</v>
      </c>
      <c r="D8" s="30"/>
      <c r="E8" s="30"/>
      <c r="F8" s="170">
        <v>3</v>
      </c>
      <c r="G8" s="31" t="s">
        <v>49</v>
      </c>
      <c r="H8" s="31">
        <v>2</v>
      </c>
      <c r="I8" s="31" t="s">
        <v>49</v>
      </c>
      <c r="J8" s="31">
        <v>3</v>
      </c>
      <c r="K8" s="31" t="s">
        <v>49</v>
      </c>
      <c r="L8" s="31">
        <v>2</v>
      </c>
      <c r="M8" s="31" t="s">
        <v>49</v>
      </c>
      <c r="N8" s="31">
        <v>0</v>
      </c>
      <c r="O8" s="179" t="s">
        <v>128</v>
      </c>
      <c r="P8" s="176">
        <f t="shared" si="4"/>
        <v>10</v>
      </c>
      <c r="Q8" s="176">
        <v>3</v>
      </c>
      <c r="R8" s="176">
        <f t="shared" si="5"/>
        <v>7</v>
      </c>
      <c r="S8" s="57">
        <f t="shared" si="6"/>
        <v>13</v>
      </c>
      <c r="T8" s="36" t="str">
        <f t="shared" si="0"/>
        <v>Cole</v>
      </c>
      <c r="U8" s="63" t="str">
        <f t="shared" si="1"/>
        <v>Corbett</v>
      </c>
      <c r="V8" s="43" t="e">
        <f>R8+#REF!-#REF!</f>
        <v>#REF!</v>
      </c>
      <c r="W8" s="57" t="e">
        <f t="shared" si="2"/>
        <v>#REF!</v>
      </c>
      <c r="X8" s="67">
        <v>7</v>
      </c>
      <c r="Y8" s="30">
        <f t="shared" si="3"/>
        <v>0</v>
      </c>
      <c r="Z8" s="65"/>
    </row>
    <row r="9" spans="1:26" ht="15.75">
      <c r="A9" s="30" t="e">
        <f>'Class info'!#REF!</f>
        <v>#REF!</v>
      </c>
      <c r="B9" s="30" t="str">
        <f>Entry!B7</f>
        <v>Blackie</v>
      </c>
      <c r="C9" s="30" t="str">
        <f>Entry!C7</f>
        <v>Blackie</v>
      </c>
      <c r="D9" s="30"/>
      <c r="E9" s="30"/>
      <c r="F9" s="31">
        <v>3</v>
      </c>
      <c r="G9" s="31" t="s">
        <v>126</v>
      </c>
      <c r="H9" s="31">
        <v>14</v>
      </c>
      <c r="I9" s="31" t="s">
        <v>126</v>
      </c>
      <c r="J9" s="170">
        <v>17</v>
      </c>
      <c r="K9" s="31" t="s">
        <v>126</v>
      </c>
      <c r="L9" s="31">
        <v>6</v>
      </c>
      <c r="M9" s="31" t="s">
        <v>126</v>
      </c>
      <c r="N9" s="31">
        <v>8</v>
      </c>
      <c r="O9" s="77" t="s">
        <v>126</v>
      </c>
      <c r="P9" s="176">
        <f t="shared" si="4"/>
        <v>48</v>
      </c>
      <c r="Q9" s="176">
        <v>17</v>
      </c>
      <c r="R9" s="176">
        <f t="shared" si="5"/>
        <v>31</v>
      </c>
      <c r="S9" s="57">
        <f t="shared" si="6"/>
        <v>29</v>
      </c>
      <c r="T9" s="36" t="str">
        <f t="shared" si="0"/>
        <v>Blackie</v>
      </c>
      <c r="U9" s="63" t="str">
        <f t="shared" si="1"/>
        <v>Blackie</v>
      </c>
      <c r="V9" s="43" t="e">
        <f>R9+#REF!-#REF!</f>
        <v>#REF!</v>
      </c>
      <c r="W9" s="57" t="e">
        <f t="shared" si="2"/>
        <v>#REF!</v>
      </c>
      <c r="X9" s="67">
        <v>3</v>
      </c>
      <c r="Y9" s="30">
        <f t="shared" si="3"/>
        <v>0</v>
      </c>
      <c r="Z9" s="65"/>
    </row>
    <row r="10" spans="1:26" ht="15.75">
      <c r="A10" s="30" t="e">
        <f>'Class info'!#REF!</f>
        <v>#REF!</v>
      </c>
      <c r="B10" s="30" t="str">
        <f>Entry!B8</f>
        <v>Hines</v>
      </c>
      <c r="C10" s="30" t="str">
        <f>Entry!C8</f>
        <v>Zimmerman</v>
      </c>
      <c r="D10" s="30"/>
      <c r="E10" s="30"/>
      <c r="F10" s="31">
        <v>3</v>
      </c>
      <c r="G10" s="31" t="s">
        <v>49</v>
      </c>
      <c r="H10" s="31">
        <v>0</v>
      </c>
      <c r="I10" s="167" t="s">
        <v>128</v>
      </c>
      <c r="J10" s="31">
        <v>4</v>
      </c>
      <c r="K10" s="31" t="s">
        <v>49</v>
      </c>
      <c r="L10" s="170">
        <v>60</v>
      </c>
      <c r="M10" s="31" t="s">
        <v>49</v>
      </c>
      <c r="N10" s="31">
        <v>60</v>
      </c>
      <c r="O10" s="77" t="s">
        <v>49</v>
      </c>
      <c r="P10" s="176">
        <f t="shared" si="4"/>
        <v>127</v>
      </c>
      <c r="Q10" s="176">
        <v>60</v>
      </c>
      <c r="R10" s="176">
        <f t="shared" si="5"/>
        <v>67</v>
      </c>
      <c r="S10" s="57">
        <f t="shared" si="6"/>
        <v>36</v>
      </c>
      <c r="T10" s="36" t="str">
        <f t="shared" si="0"/>
        <v>Hines</v>
      </c>
      <c r="U10" s="63" t="str">
        <f t="shared" si="1"/>
        <v>Zimmerman</v>
      </c>
      <c r="V10" s="43" t="e">
        <f>R10+#REF!-#REF!</f>
        <v>#REF!</v>
      </c>
      <c r="W10" s="57" t="e">
        <f t="shared" si="2"/>
        <v>#REF!</v>
      </c>
      <c r="X10" s="67">
        <v>2</v>
      </c>
      <c r="Y10" s="30">
        <f t="shared" si="3"/>
        <v>0</v>
      </c>
      <c r="Z10" s="65"/>
    </row>
    <row r="11" spans="1:26" ht="15.75">
      <c r="A11" s="30" t="e">
        <f>'Class info'!#REF!</f>
        <v>#REF!</v>
      </c>
      <c r="B11" s="30" t="str">
        <f>Entry!B9</f>
        <v>Cramer</v>
      </c>
      <c r="C11" s="30" t="str">
        <f>Entry!C9</f>
        <v>Cramer/Handow</v>
      </c>
      <c r="D11" s="30"/>
      <c r="E11" s="30"/>
      <c r="F11" s="31">
        <v>17</v>
      </c>
      <c r="G11" s="31" t="s">
        <v>49</v>
      </c>
      <c r="H11" s="170">
        <v>31</v>
      </c>
      <c r="I11" s="31" t="s">
        <v>126</v>
      </c>
      <c r="J11" s="31">
        <v>2</v>
      </c>
      <c r="K11" s="31" t="s">
        <v>126</v>
      </c>
      <c r="L11" s="31">
        <v>7</v>
      </c>
      <c r="M11" s="31" t="s">
        <v>49</v>
      </c>
      <c r="N11" s="31">
        <v>3</v>
      </c>
      <c r="O11" s="77" t="s">
        <v>49</v>
      </c>
      <c r="P11" s="176">
        <f t="shared" si="4"/>
        <v>60</v>
      </c>
      <c r="Q11" s="176">
        <v>31</v>
      </c>
      <c r="R11" s="176">
        <f t="shared" si="5"/>
        <v>29</v>
      </c>
      <c r="S11" s="57">
        <f t="shared" si="6"/>
        <v>28</v>
      </c>
      <c r="T11" s="36" t="str">
        <f t="shared" si="0"/>
        <v>Cramer</v>
      </c>
      <c r="U11" s="63" t="str">
        <f t="shared" si="1"/>
        <v>Cramer/Handow</v>
      </c>
      <c r="V11" s="43" t="e">
        <f>R11+#REF!-#REF!</f>
        <v>#REF!</v>
      </c>
      <c r="W11" s="57" t="e">
        <f t="shared" si="2"/>
        <v>#REF!</v>
      </c>
      <c r="X11" s="67">
        <v>1</v>
      </c>
      <c r="Y11" s="30">
        <f t="shared" si="3"/>
        <v>0</v>
      </c>
      <c r="Z11" s="65"/>
    </row>
    <row r="12" spans="1:26" ht="15.75">
      <c r="A12" s="30" t="e">
        <f>'Class info'!#REF!</f>
        <v>#REF!</v>
      </c>
      <c r="B12" s="30" t="str">
        <f>Entry!B10</f>
        <v>Riddell</v>
      </c>
      <c r="C12" s="30" t="str">
        <f>Entry!C10</f>
        <v>Riddell</v>
      </c>
      <c r="D12" s="30"/>
      <c r="E12" s="30"/>
      <c r="F12" s="170">
        <v>11</v>
      </c>
      <c r="G12" s="31" t="s">
        <v>126</v>
      </c>
      <c r="H12" s="31">
        <v>4</v>
      </c>
      <c r="I12" s="31" t="s">
        <v>126</v>
      </c>
      <c r="J12" s="31">
        <v>0</v>
      </c>
      <c r="K12" s="167" t="s">
        <v>128</v>
      </c>
      <c r="L12" s="31">
        <v>5</v>
      </c>
      <c r="M12" s="31" t="s">
        <v>49</v>
      </c>
      <c r="N12" s="31">
        <v>5</v>
      </c>
      <c r="O12" s="77" t="s">
        <v>49</v>
      </c>
      <c r="P12" s="176">
        <f t="shared" si="4"/>
        <v>25</v>
      </c>
      <c r="Q12" s="176">
        <v>23</v>
      </c>
      <c r="R12" s="176">
        <f t="shared" si="5"/>
        <v>2</v>
      </c>
      <c r="S12" s="57">
        <f t="shared" si="6"/>
        <v>11</v>
      </c>
      <c r="T12" s="36" t="str">
        <f t="shared" si="0"/>
        <v>Riddell</v>
      </c>
      <c r="U12" s="63" t="str">
        <f t="shared" si="1"/>
        <v>Riddell</v>
      </c>
      <c r="V12" s="43" t="e">
        <f>R12+#REF!-#REF!</f>
        <v>#REF!</v>
      </c>
      <c r="W12" s="57" t="e">
        <f t="shared" si="2"/>
        <v>#REF!</v>
      </c>
      <c r="X12" s="67">
        <v>2</v>
      </c>
      <c r="Y12" s="30">
        <f t="shared" si="3"/>
        <v>0</v>
      </c>
      <c r="Z12" s="65"/>
    </row>
    <row r="13" spans="1:26" ht="15.75">
      <c r="A13" s="30" t="e">
        <f>'Class info'!#REF!</f>
        <v>#REF!</v>
      </c>
      <c r="B13" s="30" t="str">
        <f>Entry!B11</f>
        <v>Hayslip</v>
      </c>
      <c r="C13" s="30" t="str">
        <f>Entry!C11</f>
        <v>Kriesen</v>
      </c>
      <c r="D13" s="30"/>
      <c r="E13" s="30"/>
      <c r="F13" s="170">
        <v>1</v>
      </c>
      <c r="G13" s="31" t="s">
        <v>126</v>
      </c>
      <c r="H13" s="31">
        <v>1</v>
      </c>
      <c r="I13" s="31" t="s">
        <v>126</v>
      </c>
      <c r="J13" s="31">
        <v>0</v>
      </c>
      <c r="K13" s="167" t="s">
        <v>128</v>
      </c>
      <c r="L13" s="31">
        <v>0</v>
      </c>
      <c r="M13" s="167" t="s">
        <v>128</v>
      </c>
      <c r="N13" s="31">
        <v>1</v>
      </c>
      <c r="O13" s="77" t="s">
        <v>126</v>
      </c>
      <c r="P13" s="176">
        <f t="shared" si="4"/>
        <v>3</v>
      </c>
      <c r="Q13" s="176">
        <v>16</v>
      </c>
      <c r="R13" s="176">
        <f t="shared" si="5"/>
        <v>-13</v>
      </c>
      <c r="S13" s="57">
        <f t="shared" si="6"/>
        <v>4</v>
      </c>
      <c r="T13" s="36" t="str">
        <f t="shared" si="0"/>
        <v>Hayslip</v>
      </c>
      <c r="U13" s="63" t="str">
        <f t="shared" si="1"/>
        <v>Kriesen</v>
      </c>
      <c r="V13" s="43" t="e">
        <f>R13+#REF!-#REF!</f>
        <v>#REF!</v>
      </c>
      <c r="W13" s="57" t="e">
        <f t="shared" si="2"/>
        <v>#REF!</v>
      </c>
      <c r="X13" s="67">
        <v>1</v>
      </c>
      <c r="Y13" s="30">
        <f t="shared" si="3"/>
        <v>0</v>
      </c>
      <c r="Z13" s="65"/>
    </row>
    <row r="14" spans="1:26" ht="15.75">
      <c r="A14" s="30">
        <v>11</v>
      </c>
      <c r="B14" s="30" t="str">
        <f>Entry!B12</f>
        <v>Pyck</v>
      </c>
      <c r="C14" s="30" t="str">
        <f>Entry!C12</f>
        <v>Nelson</v>
      </c>
      <c r="D14" s="30"/>
      <c r="E14" s="30"/>
      <c r="F14" s="31">
        <v>1</v>
      </c>
      <c r="G14" s="31" t="s">
        <v>126</v>
      </c>
      <c r="H14" s="170">
        <v>5</v>
      </c>
      <c r="I14" s="31" t="s">
        <v>126</v>
      </c>
      <c r="J14" s="31">
        <v>1</v>
      </c>
      <c r="K14" s="31" t="s">
        <v>49</v>
      </c>
      <c r="L14" s="31">
        <v>2</v>
      </c>
      <c r="M14" s="31" t="s">
        <v>126</v>
      </c>
      <c r="N14" s="31">
        <v>5</v>
      </c>
      <c r="O14" s="77" t="s">
        <v>126</v>
      </c>
      <c r="P14" s="176">
        <f t="shared" si="4"/>
        <v>14</v>
      </c>
      <c r="Q14" s="176">
        <v>5</v>
      </c>
      <c r="R14" s="176">
        <f t="shared" si="5"/>
        <v>9</v>
      </c>
      <c r="S14" s="57">
        <f t="shared" si="6"/>
        <v>15</v>
      </c>
      <c r="T14" s="36"/>
      <c r="U14" s="63"/>
      <c r="V14" s="43"/>
      <c r="W14" s="57"/>
      <c r="X14" s="67"/>
      <c r="Y14" s="30"/>
      <c r="Z14" s="65"/>
    </row>
    <row r="15" spans="1:26" ht="15.75">
      <c r="A15" s="30" t="e">
        <f>'Class info'!#REF!</f>
        <v>#REF!</v>
      </c>
      <c r="B15" s="30" t="str">
        <f>Entry!B13</f>
        <v>Cairns</v>
      </c>
      <c r="C15" s="30" t="str">
        <f>Entry!C13</f>
        <v>Cairns</v>
      </c>
      <c r="D15" s="30"/>
      <c r="E15" s="30"/>
      <c r="F15" s="170">
        <v>7</v>
      </c>
      <c r="G15" s="31" t="s">
        <v>126</v>
      </c>
      <c r="H15" s="31">
        <v>0</v>
      </c>
      <c r="I15" s="167" t="s">
        <v>128</v>
      </c>
      <c r="J15" s="31">
        <v>2</v>
      </c>
      <c r="K15" s="31" t="s">
        <v>49</v>
      </c>
      <c r="L15" s="31">
        <v>1</v>
      </c>
      <c r="M15" s="31" t="s">
        <v>49</v>
      </c>
      <c r="N15" s="31">
        <v>2</v>
      </c>
      <c r="O15" s="77" t="s">
        <v>126</v>
      </c>
      <c r="P15" s="176">
        <f t="shared" si="4"/>
        <v>12</v>
      </c>
      <c r="Q15" s="176">
        <v>27</v>
      </c>
      <c r="R15" s="176">
        <f t="shared" si="5"/>
        <v>-15</v>
      </c>
      <c r="S15" s="57">
        <f t="shared" si="6"/>
        <v>2</v>
      </c>
      <c r="T15" s="36" t="str">
        <f aca="true" t="shared" si="7" ref="T15:U28">B15</f>
        <v>Cairns</v>
      </c>
      <c r="U15" s="63" t="str">
        <f t="shared" si="7"/>
        <v>Cairns</v>
      </c>
      <c r="V15" s="43" t="e">
        <f>R15+#REF!-#REF!</f>
        <v>#REF!</v>
      </c>
      <c r="W15" s="57" t="e">
        <f aca="true" t="shared" si="8" ref="W15:W54">RANK(V15,$V$4:$V$27,1)</f>
        <v>#REF!</v>
      </c>
      <c r="X15" s="67">
        <v>1</v>
      </c>
      <c r="Y15" s="30">
        <f aca="true" t="shared" si="9" ref="Y15:Y54">E15</f>
        <v>0</v>
      </c>
      <c r="Z15" s="65"/>
    </row>
    <row r="16" spans="1:26" s="3" customFormat="1" ht="15.75">
      <c r="A16" s="30" t="e">
        <f>'Class info'!#REF!</f>
        <v>#REF!</v>
      </c>
      <c r="B16" s="30" t="str">
        <f>Entry!B14</f>
        <v>Cook</v>
      </c>
      <c r="C16" s="30" t="str">
        <f>Entry!C14</f>
        <v>Cook</v>
      </c>
      <c r="D16" s="30"/>
      <c r="E16" s="30"/>
      <c r="F16" s="31">
        <v>2</v>
      </c>
      <c r="G16" s="31" t="s">
        <v>49</v>
      </c>
      <c r="H16" s="31">
        <v>11</v>
      </c>
      <c r="I16" s="31" t="s">
        <v>49</v>
      </c>
      <c r="J16" s="170">
        <v>39</v>
      </c>
      <c r="K16" s="31" t="s">
        <v>49</v>
      </c>
      <c r="L16" s="31">
        <v>7</v>
      </c>
      <c r="M16" s="31" t="s">
        <v>126</v>
      </c>
      <c r="N16" s="31">
        <v>14</v>
      </c>
      <c r="O16" s="77" t="s">
        <v>126</v>
      </c>
      <c r="P16" s="176">
        <f t="shared" si="4"/>
        <v>73</v>
      </c>
      <c r="Q16" s="176">
        <v>39</v>
      </c>
      <c r="R16" s="176">
        <f t="shared" si="5"/>
        <v>34</v>
      </c>
      <c r="S16" s="57">
        <f t="shared" si="6"/>
        <v>32</v>
      </c>
      <c r="T16" s="36" t="str">
        <f t="shared" si="7"/>
        <v>Cook</v>
      </c>
      <c r="U16" s="63" t="str">
        <f t="shared" si="7"/>
        <v>Cook</v>
      </c>
      <c r="V16" s="43" t="e">
        <f>R16+#REF!-#REF!</f>
        <v>#REF!</v>
      </c>
      <c r="W16" s="57" t="e">
        <f t="shared" si="8"/>
        <v>#REF!</v>
      </c>
      <c r="X16" s="67">
        <v>2</v>
      </c>
      <c r="Y16" s="30">
        <f t="shared" si="9"/>
        <v>0</v>
      </c>
      <c r="Z16" s="65"/>
    </row>
    <row r="17" spans="1:26" ht="15.75">
      <c r="A17" s="30" t="e">
        <f>'Class info'!#REF!</f>
        <v>#REF!</v>
      </c>
      <c r="B17" s="30" t="str">
        <f>Entry!B15</f>
        <v>Holdaway</v>
      </c>
      <c r="C17" s="30" t="str">
        <f>Entry!C15</f>
        <v>Holdaway</v>
      </c>
      <c r="D17" s="30"/>
      <c r="E17" s="30"/>
      <c r="F17" s="31">
        <v>28</v>
      </c>
      <c r="G17" s="31" t="s">
        <v>49</v>
      </c>
      <c r="H17" s="31">
        <v>47</v>
      </c>
      <c r="I17" s="31" t="s">
        <v>49</v>
      </c>
      <c r="J17" s="31">
        <v>19</v>
      </c>
      <c r="K17" s="31" t="s">
        <v>49</v>
      </c>
      <c r="L17" s="170">
        <v>43</v>
      </c>
      <c r="M17" s="31" t="s">
        <v>49</v>
      </c>
      <c r="N17" s="31">
        <v>27</v>
      </c>
      <c r="O17" s="77" t="s">
        <v>49</v>
      </c>
      <c r="P17" s="176">
        <f t="shared" si="4"/>
        <v>164</v>
      </c>
      <c r="Q17" s="176">
        <v>43</v>
      </c>
      <c r="R17" s="176">
        <f t="shared" si="5"/>
        <v>121</v>
      </c>
      <c r="S17" s="57">
        <f t="shared" si="6"/>
        <v>41</v>
      </c>
      <c r="T17" s="36" t="str">
        <f t="shared" si="7"/>
        <v>Holdaway</v>
      </c>
      <c r="U17" s="63" t="str">
        <f t="shared" si="7"/>
        <v>Holdaway</v>
      </c>
      <c r="V17" s="43" t="e">
        <f>R17+#REF!-#REF!</f>
        <v>#REF!</v>
      </c>
      <c r="W17" s="57" t="e">
        <f t="shared" si="8"/>
        <v>#REF!</v>
      </c>
      <c r="X17" s="67">
        <v>1</v>
      </c>
      <c r="Y17" s="30">
        <f t="shared" si="9"/>
        <v>0</v>
      </c>
      <c r="Z17" s="65"/>
    </row>
    <row r="18" spans="1:26" ht="15.75">
      <c r="A18" s="30" t="e">
        <f>'Class info'!#REF!</f>
        <v>#REF!</v>
      </c>
      <c r="B18" s="30" t="str">
        <f>Entry!B16</f>
        <v>Higgs</v>
      </c>
      <c r="C18" s="30" t="str">
        <f>Entry!C16</f>
        <v>Pettersson</v>
      </c>
      <c r="D18" s="30"/>
      <c r="E18" s="30"/>
      <c r="F18" s="31">
        <v>2</v>
      </c>
      <c r="G18" s="31" t="s">
        <v>126</v>
      </c>
      <c r="H18" s="31">
        <v>4</v>
      </c>
      <c r="I18" s="31" t="s">
        <v>126</v>
      </c>
      <c r="J18" s="170">
        <v>6</v>
      </c>
      <c r="K18" s="31" t="s">
        <v>126</v>
      </c>
      <c r="L18" s="31">
        <v>5</v>
      </c>
      <c r="M18" s="31" t="s">
        <v>126</v>
      </c>
      <c r="N18" s="31">
        <v>5</v>
      </c>
      <c r="O18" s="77" t="s">
        <v>126</v>
      </c>
      <c r="P18" s="176">
        <f t="shared" si="4"/>
        <v>22</v>
      </c>
      <c r="Q18" s="176">
        <v>6</v>
      </c>
      <c r="R18" s="176">
        <f t="shared" si="5"/>
        <v>16</v>
      </c>
      <c r="S18" s="57">
        <f t="shared" si="6"/>
        <v>18</v>
      </c>
      <c r="T18" s="36" t="str">
        <f t="shared" si="7"/>
        <v>Higgs</v>
      </c>
      <c r="U18" s="63" t="str">
        <f t="shared" si="7"/>
        <v>Pettersson</v>
      </c>
      <c r="V18" s="43" t="e">
        <f>R18+#REF!-#REF!</f>
        <v>#REF!</v>
      </c>
      <c r="W18" s="57" t="e">
        <f t="shared" si="8"/>
        <v>#REF!</v>
      </c>
      <c r="X18" s="67">
        <v>3</v>
      </c>
      <c r="Y18" s="30">
        <f t="shared" si="9"/>
        <v>0</v>
      </c>
      <c r="Z18" s="65"/>
    </row>
    <row r="19" spans="1:26" ht="15.75">
      <c r="A19" s="30" t="e">
        <f>'Class info'!#REF!</f>
        <v>#REF!</v>
      </c>
      <c r="B19" s="30" t="str">
        <f>Entry!B17</f>
        <v>Friend</v>
      </c>
      <c r="C19" s="30" t="str">
        <f>Entry!C17</f>
        <v>Thomas</v>
      </c>
      <c r="D19" s="30"/>
      <c r="E19" s="30"/>
      <c r="F19" s="31">
        <v>4</v>
      </c>
      <c r="G19" s="31" t="s">
        <v>126</v>
      </c>
      <c r="H19" s="31">
        <v>9</v>
      </c>
      <c r="I19" s="31" t="s">
        <v>126</v>
      </c>
      <c r="J19" s="31">
        <v>30</v>
      </c>
      <c r="K19" s="31" t="s">
        <v>126</v>
      </c>
      <c r="L19" s="31">
        <v>26</v>
      </c>
      <c r="M19" s="31" t="s">
        <v>126</v>
      </c>
      <c r="N19" s="170">
        <v>27</v>
      </c>
      <c r="O19" s="77" t="s">
        <v>126</v>
      </c>
      <c r="P19" s="176">
        <f t="shared" si="4"/>
        <v>96</v>
      </c>
      <c r="Q19" s="176">
        <v>27</v>
      </c>
      <c r="R19" s="176">
        <f t="shared" si="5"/>
        <v>69</v>
      </c>
      <c r="S19" s="57">
        <f t="shared" si="6"/>
        <v>37</v>
      </c>
      <c r="T19" s="36" t="str">
        <f t="shared" si="7"/>
        <v>Friend</v>
      </c>
      <c r="U19" s="63" t="str">
        <f t="shared" si="7"/>
        <v>Thomas</v>
      </c>
      <c r="V19" s="43" t="e">
        <f>R19+#REF!-#REF!</f>
        <v>#REF!</v>
      </c>
      <c r="W19" s="57" t="e">
        <f t="shared" si="8"/>
        <v>#REF!</v>
      </c>
      <c r="X19" s="67">
        <v>3</v>
      </c>
      <c r="Y19" s="30">
        <f t="shared" si="9"/>
        <v>0</v>
      </c>
      <c r="Z19" s="65"/>
    </row>
    <row r="20" spans="1:26" ht="15.75">
      <c r="A20" s="30" t="e">
        <f>'Class info'!#REF!</f>
        <v>#REF!</v>
      </c>
      <c r="B20" s="30" t="str">
        <f>Entry!B18</f>
        <v>Li</v>
      </c>
      <c r="C20" s="30" t="str">
        <f>Entry!C18</f>
        <v>Boyd</v>
      </c>
      <c r="D20" s="30"/>
      <c r="E20" s="30"/>
      <c r="F20" s="31">
        <v>13</v>
      </c>
      <c r="G20" s="31" t="s">
        <v>126</v>
      </c>
      <c r="H20" s="170">
        <v>55</v>
      </c>
      <c r="I20" s="31" t="s">
        <v>126</v>
      </c>
      <c r="J20" s="31">
        <v>2</v>
      </c>
      <c r="K20" s="31" t="s">
        <v>49</v>
      </c>
      <c r="L20" s="31">
        <v>2</v>
      </c>
      <c r="M20" s="31" t="s">
        <v>49</v>
      </c>
      <c r="N20" s="31">
        <v>3</v>
      </c>
      <c r="O20" s="77" t="s">
        <v>126</v>
      </c>
      <c r="P20" s="176">
        <f t="shared" si="4"/>
        <v>75</v>
      </c>
      <c r="Q20" s="176">
        <v>55</v>
      </c>
      <c r="R20" s="176">
        <f t="shared" si="5"/>
        <v>20</v>
      </c>
      <c r="S20" s="57">
        <f t="shared" si="6"/>
        <v>22</v>
      </c>
      <c r="T20" s="36" t="str">
        <f t="shared" si="7"/>
        <v>Li</v>
      </c>
      <c r="U20" s="63" t="str">
        <f t="shared" si="7"/>
        <v>Boyd</v>
      </c>
      <c r="V20" s="43" t="e">
        <f>R20+#REF!-#REF!</f>
        <v>#REF!</v>
      </c>
      <c r="W20" s="57" t="e">
        <f t="shared" si="8"/>
        <v>#REF!</v>
      </c>
      <c r="X20" s="67">
        <v>7</v>
      </c>
      <c r="Y20" s="30">
        <f t="shared" si="9"/>
        <v>0</v>
      </c>
      <c r="Z20" s="65"/>
    </row>
    <row r="21" spans="1:26" ht="15.75">
      <c r="A21" s="30" t="e">
        <f>'Class info'!#REF!</f>
        <v>#REF!</v>
      </c>
      <c r="B21" s="30" t="str">
        <f>Entry!B19</f>
        <v>Pollock</v>
      </c>
      <c r="C21" s="30" t="str">
        <f>Entry!C19</f>
        <v>Pollock</v>
      </c>
      <c r="D21" s="30"/>
      <c r="E21" s="30"/>
      <c r="F21" s="170">
        <v>60</v>
      </c>
      <c r="G21" s="31" t="s">
        <v>126</v>
      </c>
      <c r="H21" s="31">
        <v>60</v>
      </c>
      <c r="I21" s="31" t="s">
        <v>126</v>
      </c>
      <c r="J21" s="31">
        <v>60</v>
      </c>
      <c r="K21" s="31" t="s">
        <v>126</v>
      </c>
      <c r="L21" s="31">
        <v>60</v>
      </c>
      <c r="M21" s="31" t="s">
        <v>126</v>
      </c>
      <c r="N21" s="31">
        <v>60</v>
      </c>
      <c r="O21" s="77" t="s">
        <v>126</v>
      </c>
      <c r="P21" s="176">
        <v>200</v>
      </c>
      <c r="Q21" s="176">
        <v>60</v>
      </c>
      <c r="R21" s="176">
        <f t="shared" si="5"/>
        <v>140</v>
      </c>
      <c r="S21" s="57">
        <f t="shared" si="6"/>
        <v>42</v>
      </c>
      <c r="T21" s="36" t="str">
        <f t="shared" si="7"/>
        <v>Pollock</v>
      </c>
      <c r="U21" s="63" t="str">
        <f t="shared" si="7"/>
        <v>Pollock</v>
      </c>
      <c r="V21" s="43" t="e">
        <f>R21+#REF!-#REF!</f>
        <v>#REF!</v>
      </c>
      <c r="W21" s="57" t="e">
        <f t="shared" si="8"/>
        <v>#REF!</v>
      </c>
      <c r="X21" s="67">
        <v>7</v>
      </c>
      <c r="Y21" s="30">
        <f t="shared" si="9"/>
        <v>0</v>
      </c>
      <c r="Z21" s="65"/>
    </row>
    <row r="22" spans="1:26" ht="15.75">
      <c r="A22" s="30" t="e">
        <f>'Class info'!#REF!</f>
        <v>#REF!</v>
      </c>
      <c r="B22" s="30" t="str">
        <f>Entry!B20</f>
        <v>Neff</v>
      </c>
      <c r="C22" s="30" t="str">
        <f>Entry!C20</f>
        <v>Holland</v>
      </c>
      <c r="D22" s="30"/>
      <c r="E22" s="30" t="s">
        <v>17</v>
      </c>
      <c r="F22" s="31">
        <v>3</v>
      </c>
      <c r="G22" s="31" t="s">
        <v>126</v>
      </c>
      <c r="H22" s="31">
        <v>3</v>
      </c>
      <c r="I22" s="31" t="s">
        <v>49</v>
      </c>
      <c r="J22" s="31">
        <v>8</v>
      </c>
      <c r="K22" s="31" t="s">
        <v>49</v>
      </c>
      <c r="L22" s="170">
        <v>13</v>
      </c>
      <c r="M22" s="31" t="s">
        <v>49</v>
      </c>
      <c r="N22" s="31">
        <v>11</v>
      </c>
      <c r="O22" s="77" t="s">
        <v>49</v>
      </c>
      <c r="P22" s="176">
        <f t="shared" si="4"/>
        <v>38</v>
      </c>
      <c r="Q22" s="176">
        <v>13</v>
      </c>
      <c r="R22" s="176">
        <f t="shared" si="5"/>
        <v>25</v>
      </c>
      <c r="S22" s="57">
        <f t="shared" si="6"/>
        <v>25</v>
      </c>
      <c r="T22" s="36" t="str">
        <f t="shared" si="7"/>
        <v>Neff</v>
      </c>
      <c r="U22" s="63" t="str">
        <f t="shared" si="7"/>
        <v>Holland</v>
      </c>
      <c r="V22" s="43" t="e">
        <f>R22+#REF!-#REF!</f>
        <v>#REF!</v>
      </c>
      <c r="W22" s="57" t="e">
        <f t="shared" si="8"/>
        <v>#REF!</v>
      </c>
      <c r="X22" s="67">
        <v>6</v>
      </c>
      <c r="Y22" s="30" t="str">
        <f t="shared" si="9"/>
        <v>SOP</v>
      </c>
      <c r="Z22" s="65"/>
    </row>
    <row r="23" spans="1:26" ht="15.75">
      <c r="A23" s="30" t="e">
        <f>'Class info'!#REF!</f>
        <v>#REF!</v>
      </c>
      <c r="B23" s="30" t="str">
        <f>Entry!B21</f>
        <v>Perkins</v>
      </c>
      <c r="C23" s="30" t="str">
        <f>Entry!C21</f>
        <v>Perkins</v>
      </c>
      <c r="D23" s="30"/>
      <c r="E23" s="30"/>
      <c r="F23" s="31">
        <v>3</v>
      </c>
      <c r="G23" s="31" t="s">
        <v>126</v>
      </c>
      <c r="H23" s="31">
        <v>2</v>
      </c>
      <c r="I23" s="31" t="s">
        <v>49</v>
      </c>
      <c r="J23" s="31">
        <v>2</v>
      </c>
      <c r="K23" s="31" t="s">
        <v>49</v>
      </c>
      <c r="L23" s="170">
        <v>11</v>
      </c>
      <c r="M23" s="31" t="s">
        <v>49</v>
      </c>
      <c r="N23" s="31">
        <v>10</v>
      </c>
      <c r="O23" s="77" t="s">
        <v>49</v>
      </c>
      <c r="P23" s="176">
        <f t="shared" si="4"/>
        <v>28</v>
      </c>
      <c r="Q23" s="176">
        <v>11</v>
      </c>
      <c r="R23" s="176">
        <f t="shared" si="5"/>
        <v>17</v>
      </c>
      <c r="S23" s="57">
        <f t="shared" si="6"/>
        <v>19</v>
      </c>
      <c r="T23" s="36" t="str">
        <f t="shared" si="7"/>
        <v>Perkins</v>
      </c>
      <c r="U23" s="63" t="str">
        <f t="shared" si="7"/>
        <v>Perkins</v>
      </c>
      <c r="V23" s="43" t="e">
        <f>R23+#REF!-#REF!</f>
        <v>#REF!</v>
      </c>
      <c r="W23" s="57" t="e">
        <f t="shared" si="8"/>
        <v>#REF!</v>
      </c>
      <c r="X23" s="67">
        <v>5</v>
      </c>
      <c r="Y23" s="30">
        <f t="shared" si="9"/>
        <v>0</v>
      </c>
      <c r="Z23" s="65"/>
    </row>
    <row r="24" spans="1:26" ht="15.75">
      <c r="A24" s="30" t="e">
        <f>'Class info'!#REF!</f>
        <v>#REF!</v>
      </c>
      <c r="B24" s="30" t="str">
        <f>Entry!B22</f>
        <v>Koon</v>
      </c>
      <c r="C24" s="30" t="str">
        <f>Entry!C22</f>
        <v>Bonkoski</v>
      </c>
      <c r="D24" s="30"/>
      <c r="E24" s="30"/>
      <c r="F24" s="170">
        <v>1</v>
      </c>
      <c r="G24" s="31" t="s">
        <v>126</v>
      </c>
      <c r="H24" s="31">
        <v>1</v>
      </c>
      <c r="I24" s="31" t="s">
        <v>49</v>
      </c>
      <c r="J24" s="31">
        <v>0</v>
      </c>
      <c r="K24" s="167" t="s">
        <v>128</v>
      </c>
      <c r="L24" s="31">
        <v>0</v>
      </c>
      <c r="M24" s="167" t="s">
        <v>128</v>
      </c>
      <c r="N24" s="31">
        <v>1</v>
      </c>
      <c r="O24" s="77" t="s">
        <v>49</v>
      </c>
      <c r="P24" s="176">
        <f t="shared" si="4"/>
        <v>3</v>
      </c>
      <c r="Q24" s="176">
        <v>9</v>
      </c>
      <c r="R24" s="176">
        <f t="shared" si="5"/>
        <v>-6</v>
      </c>
      <c r="S24" s="57">
        <f t="shared" si="6"/>
        <v>6</v>
      </c>
      <c r="T24" s="36" t="str">
        <f t="shared" si="7"/>
        <v>Koon</v>
      </c>
      <c r="U24" s="63" t="str">
        <f t="shared" si="7"/>
        <v>Bonkoski</v>
      </c>
      <c r="V24" s="43" t="e">
        <f>R24+#REF!-#REF!</f>
        <v>#REF!</v>
      </c>
      <c r="W24" s="57" t="e">
        <f t="shared" si="8"/>
        <v>#REF!</v>
      </c>
      <c r="X24" s="67">
        <v>4</v>
      </c>
      <c r="Y24" s="30">
        <f t="shared" si="9"/>
        <v>0</v>
      </c>
      <c r="Z24" s="65"/>
    </row>
    <row r="25" spans="1:26" ht="15.75">
      <c r="A25" s="30" t="e">
        <f>'Class info'!#REF!</f>
        <v>#REF!</v>
      </c>
      <c r="B25" s="30" t="str">
        <f>Entry!B23</f>
        <v>O'Leary</v>
      </c>
      <c r="C25" s="30" t="str">
        <f>Entry!C23</f>
        <v>Landaker/O'Leary</v>
      </c>
      <c r="D25" s="30"/>
      <c r="E25" s="30"/>
      <c r="F25" s="31">
        <v>16</v>
      </c>
      <c r="G25" s="31" t="s">
        <v>49</v>
      </c>
      <c r="H25" s="170">
        <v>32</v>
      </c>
      <c r="I25" s="31" t="s">
        <v>126</v>
      </c>
      <c r="J25" s="31">
        <v>3</v>
      </c>
      <c r="K25" s="31" t="s">
        <v>126</v>
      </c>
      <c r="L25" s="31">
        <v>3</v>
      </c>
      <c r="M25" s="31" t="s">
        <v>126</v>
      </c>
      <c r="N25" s="31">
        <v>5</v>
      </c>
      <c r="O25" s="77" t="s">
        <v>126</v>
      </c>
      <c r="P25" s="176">
        <f t="shared" si="4"/>
        <v>59</v>
      </c>
      <c r="Q25" s="176">
        <v>32</v>
      </c>
      <c r="R25" s="176">
        <f t="shared" si="5"/>
        <v>27</v>
      </c>
      <c r="S25" s="57">
        <f t="shared" si="6"/>
        <v>27</v>
      </c>
      <c r="T25" s="36" t="str">
        <f t="shared" si="7"/>
        <v>O'Leary</v>
      </c>
      <c r="U25" s="63" t="str">
        <f t="shared" si="7"/>
        <v>Landaker/O'Leary</v>
      </c>
      <c r="V25" s="43" t="e">
        <f>R25+#REF!-#REF!</f>
        <v>#REF!</v>
      </c>
      <c r="W25" s="57" t="e">
        <f t="shared" si="8"/>
        <v>#REF!</v>
      </c>
      <c r="X25" s="67">
        <v>2</v>
      </c>
      <c r="Y25" s="30">
        <f t="shared" si="9"/>
        <v>0</v>
      </c>
      <c r="Z25" s="65"/>
    </row>
    <row r="26" spans="1:26" ht="15.75">
      <c r="A26" s="30" t="e">
        <f>'Class info'!#REF!</f>
        <v>#REF!</v>
      </c>
      <c r="B26" s="30" t="str">
        <f>Entry!B24</f>
        <v>Wacker</v>
      </c>
      <c r="C26" s="30" t="str">
        <f>Entry!C24</f>
        <v>Metcalf</v>
      </c>
      <c r="D26" s="30"/>
      <c r="E26" s="30"/>
      <c r="F26" s="31">
        <v>6</v>
      </c>
      <c r="G26" s="31" t="s">
        <v>126</v>
      </c>
      <c r="H26" s="31">
        <v>8</v>
      </c>
      <c r="I26" s="31" t="s">
        <v>126</v>
      </c>
      <c r="J26" s="31">
        <v>19</v>
      </c>
      <c r="K26" s="31" t="s">
        <v>126</v>
      </c>
      <c r="L26" s="31">
        <v>36</v>
      </c>
      <c r="M26" s="31" t="s">
        <v>126</v>
      </c>
      <c r="N26" s="170">
        <v>39</v>
      </c>
      <c r="O26" s="77" t="s">
        <v>126</v>
      </c>
      <c r="P26" s="176">
        <f t="shared" si="4"/>
        <v>108</v>
      </c>
      <c r="Q26" s="176">
        <v>39</v>
      </c>
      <c r="R26" s="176">
        <f t="shared" si="5"/>
        <v>69</v>
      </c>
      <c r="S26" s="57">
        <f t="shared" si="6"/>
        <v>37</v>
      </c>
      <c r="T26" s="36" t="str">
        <f t="shared" si="7"/>
        <v>Wacker</v>
      </c>
      <c r="U26" s="63" t="str">
        <f t="shared" si="7"/>
        <v>Metcalf</v>
      </c>
      <c r="V26" s="43" t="e">
        <f>R26+#REF!-#REF!</f>
        <v>#REF!</v>
      </c>
      <c r="W26" s="57" t="e">
        <f t="shared" si="8"/>
        <v>#REF!</v>
      </c>
      <c r="X26" s="67" t="s">
        <v>26</v>
      </c>
      <c r="Y26" s="30">
        <f t="shared" si="9"/>
        <v>0</v>
      </c>
      <c r="Z26" s="65"/>
    </row>
    <row r="27" spans="1:26" s="3" customFormat="1" ht="15.75">
      <c r="A27" s="30" t="e">
        <f>'Class info'!#REF!</f>
        <v>#REF!</v>
      </c>
      <c r="B27" s="30" t="str">
        <f>Entry!B25</f>
        <v>Eisleben</v>
      </c>
      <c r="C27" s="30" t="str">
        <f>Entry!C25</f>
        <v>Eisleben</v>
      </c>
      <c r="D27" s="30"/>
      <c r="E27" s="30"/>
      <c r="F27" s="31">
        <v>6</v>
      </c>
      <c r="G27" s="31" t="s">
        <v>126</v>
      </c>
      <c r="H27" s="170">
        <v>60</v>
      </c>
      <c r="I27" s="31" t="s">
        <v>49</v>
      </c>
      <c r="J27" s="31">
        <v>60</v>
      </c>
      <c r="K27" s="31" t="s">
        <v>49</v>
      </c>
      <c r="L27" s="31">
        <v>15</v>
      </c>
      <c r="M27" s="31" t="s">
        <v>49</v>
      </c>
      <c r="N27" s="31">
        <v>18</v>
      </c>
      <c r="O27" s="77" t="s">
        <v>126</v>
      </c>
      <c r="P27" s="176">
        <f t="shared" si="4"/>
        <v>159</v>
      </c>
      <c r="Q27" s="176">
        <v>60</v>
      </c>
      <c r="R27" s="176">
        <f t="shared" si="5"/>
        <v>99</v>
      </c>
      <c r="S27" s="57">
        <f t="shared" si="6"/>
        <v>39</v>
      </c>
      <c r="T27" s="36" t="str">
        <f t="shared" si="7"/>
        <v>Eisleben</v>
      </c>
      <c r="U27" s="63" t="str">
        <f t="shared" si="7"/>
        <v>Eisleben</v>
      </c>
      <c r="V27" s="43" t="e">
        <f>R27+#REF!-#REF!</f>
        <v>#REF!</v>
      </c>
      <c r="W27" s="57" t="e">
        <f t="shared" si="8"/>
        <v>#REF!</v>
      </c>
      <c r="X27" s="67" t="s">
        <v>26</v>
      </c>
      <c r="Y27" s="30">
        <f t="shared" si="9"/>
        <v>0</v>
      </c>
      <c r="Z27" s="65"/>
    </row>
    <row r="28" spans="1:26" s="3" customFormat="1" ht="15.75">
      <c r="A28" s="30" t="e">
        <f>'Class info'!#REF!</f>
        <v>#REF!</v>
      </c>
      <c r="B28" s="30" t="str">
        <f>Entry!B26</f>
        <v>Theriault</v>
      </c>
      <c r="C28" s="30" t="str">
        <f>Entry!C26</f>
        <v>Pickles</v>
      </c>
      <c r="D28" s="30"/>
      <c r="E28" s="30"/>
      <c r="F28" s="31">
        <v>2</v>
      </c>
      <c r="G28" s="31" t="s">
        <v>126</v>
      </c>
      <c r="H28" s="31">
        <v>34</v>
      </c>
      <c r="I28" s="31" t="s">
        <v>49</v>
      </c>
      <c r="J28" s="170">
        <v>60</v>
      </c>
      <c r="K28" s="31" t="s">
        <v>49</v>
      </c>
      <c r="L28" s="31">
        <v>60</v>
      </c>
      <c r="M28" s="31" t="s">
        <v>49</v>
      </c>
      <c r="N28" s="31">
        <v>31</v>
      </c>
      <c r="O28" s="77" t="s">
        <v>49</v>
      </c>
      <c r="P28" s="176">
        <v>200</v>
      </c>
      <c r="Q28" s="176">
        <v>60</v>
      </c>
      <c r="R28" s="176">
        <f t="shared" si="5"/>
        <v>140</v>
      </c>
      <c r="S28" s="57">
        <f t="shared" si="6"/>
        <v>42</v>
      </c>
      <c r="T28" s="36" t="str">
        <f t="shared" si="7"/>
        <v>Theriault</v>
      </c>
      <c r="U28" s="63" t="str">
        <f t="shared" si="7"/>
        <v>Pickles</v>
      </c>
      <c r="V28" s="43" t="e">
        <f>R28+#REF!-#REF!</f>
        <v>#REF!</v>
      </c>
      <c r="W28" s="57" t="e">
        <f t="shared" si="8"/>
        <v>#REF!</v>
      </c>
      <c r="X28" s="67" t="s">
        <v>26</v>
      </c>
      <c r="Y28" s="30">
        <f t="shared" si="9"/>
        <v>0</v>
      </c>
      <c r="Z28" s="65"/>
    </row>
    <row r="29" spans="1:26" s="3" customFormat="1" ht="16.5" thickBot="1">
      <c r="A29" s="215">
        <v>29</v>
      </c>
      <c r="B29" s="215" t="str">
        <f>Entry!B27</f>
        <v>Biggers</v>
      </c>
      <c r="C29" s="215" t="str">
        <f>Entry!C27</f>
        <v>Danylo/Steel</v>
      </c>
      <c r="D29" s="215"/>
      <c r="E29" s="215"/>
      <c r="F29" s="216">
        <v>9</v>
      </c>
      <c r="G29" s="216" t="s">
        <v>126</v>
      </c>
      <c r="H29" s="216">
        <v>15</v>
      </c>
      <c r="I29" s="216" t="s">
        <v>126</v>
      </c>
      <c r="J29" s="222">
        <v>60</v>
      </c>
      <c r="K29" s="216" t="s">
        <v>126</v>
      </c>
      <c r="L29" s="216">
        <v>60</v>
      </c>
      <c r="M29" s="216" t="s">
        <v>126</v>
      </c>
      <c r="N29" s="216">
        <v>60</v>
      </c>
      <c r="O29" s="219" t="s">
        <v>126</v>
      </c>
      <c r="P29" s="220">
        <v>200</v>
      </c>
      <c r="Q29" s="220">
        <v>60</v>
      </c>
      <c r="R29" s="220">
        <f t="shared" si="5"/>
        <v>140</v>
      </c>
      <c r="S29" s="57">
        <f t="shared" si="6"/>
        <v>42</v>
      </c>
      <c r="T29" s="36" t="str">
        <f aca="true" t="shared" si="10" ref="T29:U44">B29</f>
        <v>Biggers</v>
      </c>
      <c r="U29" s="63" t="str">
        <f t="shared" si="10"/>
        <v>Danylo/Steel</v>
      </c>
      <c r="V29" s="43" t="e">
        <f>R29+#REF!-#REF!</f>
        <v>#REF!</v>
      </c>
      <c r="W29" s="57" t="e">
        <f t="shared" si="8"/>
        <v>#REF!</v>
      </c>
      <c r="X29" s="67" t="s">
        <v>26</v>
      </c>
      <c r="Y29" s="30">
        <f t="shared" si="9"/>
        <v>0</v>
      </c>
      <c r="Z29" s="65"/>
    </row>
    <row r="30" spans="1:26" s="3" customFormat="1" ht="16.5" thickTop="1">
      <c r="A30" s="190">
        <v>31</v>
      </c>
      <c r="B30" s="190" t="str">
        <f>Entry!B28</f>
        <v>Alley</v>
      </c>
      <c r="C30" s="190">
        <f>Entry!C28</f>
        <v>0</v>
      </c>
      <c r="D30" s="190"/>
      <c r="E30" s="190"/>
      <c r="F30" s="213">
        <v>0</v>
      </c>
      <c r="G30" s="214" t="s">
        <v>128</v>
      </c>
      <c r="H30" s="213">
        <v>1</v>
      </c>
      <c r="I30" s="213" t="s">
        <v>49</v>
      </c>
      <c r="J30" s="213">
        <v>2</v>
      </c>
      <c r="K30" s="213" t="s">
        <v>49</v>
      </c>
      <c r="L30" s="221">
        <v>3</v>
      </c>
      <c r="M30" s="213" t="s">
        <v>49</v>
      </c>
      <c r="N30" s="213">
        <v>1</v>
      </c>
      <c r="O30" s="181" t="s">
        <v>49</v>
      </c>
      <c r="P30" s="175">
        <f t="shared" si="4"/>
        <v>7</v>
      </c>
      <c r="Q30" s="175">
        <v>15</v>
      </c>
      <c r="R30" s="175">
        <f t="shared" si="5"/>
        <v>-8</v>
      </c>
      <c r="S30" s="57">
        <f t="shared" si="6"/>
        <v>5</v>
      </c>
      <c r="T30" s="36" t="str">
        <f t="shared" si="10"/>
        <v>Alley</v>
      </c>
      <c r="U30" s="63">
        <f t="shared" si="10"/>
        <v>0</v>
      </c>
      <c r="V30" s="43" t="e">
        <f>R30+#REF!-#REF!</f>
        <v>#REF!</v>
      </c>
      <c r="W30" s="57" t="e">
        <f t="shared" si="8"/>
        <v>#REF!</v>
      </c>
      <c r="X30" s="67" t="s">
        <v>26</v>
      </c>
      <c r="Y30" s="30">
        <f t="shared" si="9"/>
        <v>0</v>
      </c>
      <c r="Z30" s="65"/>
    </row>
    <row r="31" spans="1:26" s="3" customFormat="1" ht="15.75">
      <c r="A31" s="30">
        <v>33</v>
      </c>
      <c r="B31" s="30" t="str">
        <f>Entry!B29</f>
        <v>Holcomb</v>
      </c>
      <c r="C31" s="30">
        <f>Entry!C29</f>
        <v>0</v>
      </c>
      <c r="D31" s="30"/>
      <c r="E31" s="30"/>
      <c r="F31" s="31">
        <v>3</v>
      </c>
      <c r="G31" s="31" t="s">
        <v>49</v>
      </c>
      <c r="H31" s="31">
        <v>1</v>
      </c>
      <c r="I31" s="31" t="s">
        <v>49</v>
      </c>
      <c r="J31" s="170">
        <v>57</v>
      </c>
      <c r="K31" s="31" t="s">
        <v>126</v>
      </c>
      <c r="L31" s="31">
        <v>13</v>
      </c>
      <c r="M31" s="31" t="s">
        <v>126</v>
      </c>
      <c r="N31" s="31">
        <v>14</v>
      </c>
      <c r="O31" s="77" t="s">
        <v>126</v>
      </c>
      <c r="P31" s="176">
        <f t="shared" si="4"/>
        <v>88</v>
      </c>
      <c r="Q31" s="176">
        <v>57</v>
      </c>
      <c r="R31" s="176">
        <f t="shared" si="5"/>
        <v>31</v>
      </c>
      <c r="S31" s="57">
        <f t="shared" si="6"/>
        <v>29</v>
      </c>
      <c r="T31" s="36" t="str">
        <f t="shared" si="10"/>
        <v>Holcomb</v>
      </c>
      <c r="U31" s="63">
        <f t="shared" si="10"/>
        <v>0</v>
      </c>
      <c r="V31" s="43" t="e">
        <f>R31+#REF!-#REF!</f>
        <v>#REF!</v>
      </c>
      <c r="W31" s="57" t="e">
        <f t="shared" si="8"/>
        <v>#REF!</v>
      </c>
      <c r="X31" s="67" t="s">
        <v>26</v>
      </c>
      <c r="Y31" s="30">
        <f t="shared" si="9"/>
        <v>0</v>
      </c>
      <c r="Z31" s="65"/>
    </row>
    <row r="32" spans="1:26" s="3" customFormat="1" ht="15.75">
      <c r="A32" s="30">
        <v>34</v>
      </c>
      <c r="B32" s="30" t="str">
        <f>Entry!B30</f>
        <v>Rutherford</v>
      </c>
      <c r="C32" s="30">
        <f>Entry!C30</f>
        <v>0</v>
      </c>
      <c r="D32" s="30"/>
      <c r="E32" s="30"/>
      <c r="F32" s="31">
        <v>2</v>
      </c>
      <c r="G32" s="31" t="s">
        <v>126</v>
      </c>
      <c r="H32" s="170">
        <v>19</v>
      </c>
      <c r="I32" s="31" t="s">
        <v>49</v>
      </c>
      <c r="J32" s="31">
        <v>7</v>
      </c>
      <c r="K32" s="31" t="s">
        <v>126</v>
      </c>
      <c r="L32" s="31">
        <v>3</v>
      </c>
      <c r="M32" s="31" t="s">
        <v>126</v>
      </c>
      <c r="N32" s="31">
        <v>5</v>
      </c>
      <c r="O32" s="77" t="s">
        <v>126</v>
      </c>
      <c r="P32" s="176">
        <f t="shared" si="4"/>
        <v>36</v>
      </c>
      <c r="Q32" s="176">
        <v>19</v>
      </c>
      <c r="R32" s="176">
        <f t="shared" si="5"/>
        <v>17</v>
      </c>
      <c r="S32" s="57">
        <f t="shared" si="6"/>
        <v>19</v>
      </c>
      <c r="T32" s="36" t="str">
        <f t="shared" si="10"/>
        <v>Rutherford</v>
      </c>
      <c r="U32" s="63">
        <f t="shared" si="10"/>
        <v>0</v>
      </c>
      <c r="V32" s="43" t="e">
        <f>R32+#REF!-#REF!</f>
        <v>#REF!</v>
      </c>
      <c r="W32" s="57" t="e">
        <f t="shared" si="8"/>
        <v>#REF!</v>
      </c>
      <c r="X32" s="67" t="s">
        <v>26</v>
      </c>
      <c r="Y32" s="30">
        <f t="shared" si="9"/>
        <v>0</v>
      </c>
      <c r="Z32" s="65"/>
    </row>
    <row r="33" spans="1:26" s="3" customFormat="1" ht="15.75">
      <c r="A33" s="30">
        <v>35</v>
      </c>
      <c r="B33" s="30" t="str">
        <f>Entry!B31</f>
        <v>Cairns</v>
      </c>
      <c r="C33" s="30">
        <f>Entry!C31</f>
        <v>0</v>
      </c>
      <c r="D33" s="30"/>
      <c r="E33" s="30"/>
      <c r="F33" s="31">
        <v>2</v>
      </c>
      <c r="G33" s="31" t="s">
        <v>126</v>
      </c>
      <c r="H33" s="170">
        <v>7</v>
      </c>
      <c r="I33" s="31" t="s">
        <v>126</v>
      </c>
      <c r="J33" s="31">
        <v>3</v>
      </c>
      <c r="K33" s="31" t="s">
        <v>126</v>
      </c>
      <c r="L33" s="31">
        <v>3</v>
      </c>
      <c r="M33" s="31" t="s">
        <v>49</v>
      </c>
      <c r="N33" s="31">
        <v>3</v>
      </c>
      <c r="O33" s="77" t="s">
        <v>49</v>
      </c>
      <c r="P33" s="176">
        <f t="shared" si="4"/>
        <v>18</v>
      </c>
      <c r="Q33" s="176">
        <v>7</v>
      </c>
      <c r="R33" s="176">
        <f t="shared" si="5"/>
        <v>11</v>
      </c>
      <c r="S33" s="57">
        <f t="shared" si="6"/>
        <v>16</v>
      </c>
      <c r="T33" s="36" t="str">
        <f t="shared" si="10"/>
        <v>Cairns</v>
      </c>
      <c r="U33" s="63">
        <f t="shared" si="10"/>
        <v>0</v>
      </c>
      <c r="V33" s="43" t="e">
        <f>R33+#REF!-#REF!</f>
        <v>#REF!</v>
      </c>
      <c r="W33" s="57" t="e">
        <f t="shared" si="8"/>
        <v>#REF!</v>
      </c>
      <c r="X33" s="67" t="s">
        <v>26</v>
      </c>
      <c r="Y33" s="30">
        <f t="shared" si="9"/>
        <v>0</v>
      </c>
      <c r="Z33" s="65"/>
    </row>
    <row r="34" spans="1:26" s="3" customFormat="1" ht="15.75">
      <c r="A34" s="30">
        <v>36</v>
      </c>
      <c r="B34" s="30" t="str">
        <f>Entry!B32</f>
        <v>Pyck</v>
      </c>
      <c r="C34" s="30">
        <f>Entry!C32</f>
        <v>0</v>
      </c>
      <c r="D34" s="30"/>
      <c r="E34" s="30"/>
      <c r="F34" s="31">
        <v>3</v>
      </c>
      <c r="G34" s="31" t="s">
        <v>126</v>
      </c>
      <c r="H34" s="170">
        <v>14</v>
      </c>
      <c r="I34" s="31" t="s">
        <v>126</v>
      </c>
      <c r="J34" s="31">
        <v>2</v>
      </c>
      <c r="K34" s="31" t="s">
        <v>49</v>
      </c>
      <c r="L34" s="31">
        <v>0</v>
      </c>
      <c r="M34" s="167" t="s">
        <v>128</v>
      </c>
      <c r="N34" s="31">
        <v>0</v>
      </c>
      <c r="O34" s="179" t="s">
        <v>128</v>
      </c>
      <c r="P34" s="176">
        <f t="shared" si="4"/>
        <v>19</v>
      </c>
      <c r="Q34" s="176">
        <v>22</v>
      </c>
      <c r="R34" s="176">
        <f t="shared" si="5"/>
        <v>-3</v>
      </c>
      <c r="S34" s="57">
        <f t="shared" si="6"/>
        <v>8</v>
      </c>
      <c r="T34" s="36" t="str">
        <f t="shared" si="10"/>
        <v>Pyck</v>
      </c>
      <c r="U34" s="63">
        <f t="shared" si="10"/>
        <v>0</v>
      </c>
      <c r="V34" s="43" t="e">
        <f>R34+#REF!-#REF!</f>
        <v>#REF!</v>
      </c>
      <c r="W34" s="57" t="e">
        <f t="shared" si="8"/>
        <v>#REF!</v>
      </c>
      <c r="X34" s="67" t="s">
        <v>26</v>
      </c>
      <c r="Y34" s="30">
        <f t="shared" si="9"/>
        <v>0</v>
      </c>
      <c r="Z34" s="65"/>
    </row>
    <row r="35" spans="1:26" s="3" customFormat="1" ht="15.75">
      <c r="A35" s="30">
        <v>37</v>
      </c>
      <c r="B35" s="30" t="str">
        <f>Entry!B33</f>
        <v>Sorenson</v>
      </c>
      <c r="C35" s="30">
        <f>Entry!C33</f>
        <v>0</v>
      </c>
      <c r="D35" s="30"/>
      <c r="E35" s="30"/>
      <c r="F35" s="170">
        <v>1</v>
      </c>
      <c r="G35" s="31" t="s">
        <v>126</v>
      </c>
      <c r="H35" s="31">
        <v>1</v>
      </c>
      <c r="I35" s="31" t="s">
        <v>126</v>
      </c>
      <c r="J35" s="31">
        <v>0</v>
      </c>
      <c r="K35" s="167" t="s">
        <v>128</v>
      </c>
      <c r="L35" s="31">
        <v>1</v>
      </c>
      <c r="M35" s="31" t="s">
        <v>126</v>
      </c>
      <c r="N35" s="31">
        <v>1</v>
      </c>
      <c r="O35" s="77" t="s">
        <v>126</v>
      </c>
      <c r="P35" s="176">
        <f t="shared" si="4"/>
        <v>4</v>
      </c>
      <c r="Q35" s="176">
        <v>1</v>
      </c>
      <c r="R35" s="176">
        <f t="shared" si="5"/>
        <v>3</v>
      </c>
      <c r="S35" s="57">
        <f t="shared" si="6"/>
        <v>12</v>
      </c>
      <c r="T35" s="36" t="str">
        <f t="shared" si="10"/>
        <v>Sorenson</v>
      </c>
      <c r="U35" s="63">
        <f t="shared" si="10"/>
        <v>0</v>
      </c>
      <c r="V35" s="43" t="e">
        <f>R35+#REF!-#REF!</f>
        <v>#REF!</v>
      </c>
      <c r="W35" s="57" t="e">
        <f t="shared" si="8"/>
        <v>#REF!</v>
      </c>
      <c r="X35" s="67" t="s">
        <v>26</v>
      </c>
      <c r="Y35" s="30">
        <f t="shared" si="9"/>
        <v>0</v>
      </c>
      <c r="Z35" s="65"/>
    </row>
    <row r="36" spans="1:26" s="3" customFormat="1" ht="15.75">
      <c r="A36" s="30">
        <v>38</v>
      </c>
      <c r="B36" s="30" t="str">
        <f>Entry!B34</f>
        <v>Toney</v>
      </c>
      <c r="C36" s="30">
        <f>Entry!C34</f>
        <v>0</v>
      </c>
      <c r="D36" s="30"/>
      <c r="E36" s="30"/>
      <c r="F36" s="31">
        <v>0</v>
      </c>
      <c r="G36" s="167" t="s">
        <v>128</v>
      </c>
      <c r="H36" s="31">
        <v>2</v>
      </c>
      <c r="I36" s="31" t="s">
        <v>126</v>
      </c>
      <c r="J36" s="31">
        <v>7</v>
      </c>
      <c r="K36" s="31" t="s">
        <v>126</v>
      </c>
      <c r="L36" s="31">
        <v>8</v>
      </c>
      <c r="M36" s="31" t="s">
        <v>126</v>
      </c>
      <c r="N36" s="170">
        <v>10</v>
      </c>
      <c r="O36" s="77" t="s">
        <v>126</v>
      </c>
      <c r="P36" s="176">
        <f t="shared" si="4"/>
        <v>27</v>
      </c>
      <c r="Q36" s="176">
        <v>60</v>
      </c>
      <c r="R36" s="176">
        <f t="shared" si="5"/>
        <v>-33</v>
      </c>
      <c r="S36" s="57">
        <f t="shared" si="6"/>
        <v>1</v>
      </c>
      <c r="T36" s="36" t="str">
        <f t="shared" si="10"/>
        <v>Toney</v>
      </c>
      <c r="U36" s="63">
        <f t="shared" si="10"/>
        <v>0</v>
      </c>
      <c r="V36" s="43" t="e">
        <f>R36+#REF!-#REF!</f>
        <v>#REF!</v>
      </c>
      <c r="W36" s="57" t="e">
        <f t="shared" si="8"/>
        <v>#REF!</v>
      </c>
      <c r="X36" s="67" t="s">
        <v>26</v>
      </c>
      <c r="Y36" s="30">
        <f t="shared" si="9"/>
        <v>0</v>
      </c>
      <c r="Z36" s="65"/>
    </row>
    <row r="37" spans="1:26" s="3" customFormat="1" ht="15.75">
      <c r="A37" s="30">
        <v>40</v>
      </c>
      <c r="B37" s="30" t="str">
        <f>Entry!B35</f>
        <v>Guthrie</v>
      </c>
      <c r="C37" s="30">
        <f>Entry!C35</f>
        <v>0</v>
      </c>
      <c r="D37" s="30"/>
      <c r="E37" s="30"/>
      <c r="F37" s="31">
        <v>10</v>
      </c>
      <c r="G37" s="31" t="s">
        <v>126</v>
      </c>
      <c r="H37" s="31">
        <v>38</v>
      </c>
      <c r="I37" s="31" t="s">
        <v>126</v>
      </c>
      <c r="J37" s="170">
        <v>60</v>
      </c>
      <c r="K37" s="31" t="s">
        <v>49</v>
      </c>
      <c r="L37" s="31">
        <v>60</v>
      </c>
      <c r="M37" s="31" t="s">
        <v>49</v>
      </c>
      <c r="N37" s="31">
        <v>60</v>
      </c>
      <c r="O37" s="77" t="s">
        <v>49</v>
      </c>
      <c r="P37" s="176">
        <v>200</v>
      </c>
      <c r="Q37" s="176">
        <v>60</v>
      </c>
      <c r="R37" s="176">
        <f t="shared" si="5"/>
        <v>140</v>
      </c>
      <c r="S37" s="57">
        <f t="shared" si="6"/>
        <v>42</v>
      </c>
      <c r="T37" s="36" t="str">
        <f t="shared" si="10"/>
        <v>Guthrie</v>
      </c>
      <c r="U37" s="63">
        <f t="shared" si="10"/>
        <v>0</v>
      </c>
      <c r="V37" s="43" t="e">
        <f>R37+#REF!-#REF!</f>
        <v>#REF!</v>
      </c>
      <c r="W37" s="57" t="e">
        <f t="shared" si="8"/>
        <v>#REF!</v>
      </c>
      <c r="X37" s="67" t="s">
        <v>26</v>
      </c>
      <c r="Y37" s="30">
        <f t="shared" si="9"/>
        <v>0</v>
      </c>
      <c r="Z37" s="65"/>
    </row>
    <row r="38" spans="1:26" s="3" customFormat="1" ht="15.75">
      <c r="A38" s="30">
        <v>41</v>
      </c>
      <c r="B38" s="30" t="str">
        <f>Entry!B36</f>
        <v>Van Wyck</v>
      </c>
      <c r="C38" s="30">
        <f>Entry!C36</f>
        <v>0</v>
      </c>
      <c r="D38" s="30"/>
      <c r="E38" s="30"/>
      <c r="F38" s="31">
        <v>3</v>
      </c>
      <c r="G38" s="31" t="s">
        <v>126</v>
      </c>
      <c r="H38" s="31">
        <v>2</v>
      </c>
      <c r="I38" s="31" t="s">
        <v>126</v>
      </c>
      <c r="J38" s="31">
        <v>0</v>
      </c>
      <c r="K38" s="31" t="s">
        <v>128</v>
      </c>
      <c r="L38" s="31">
        <v>3</v>
      </c>
      <c r="M38" s="31" t="s">
        <v>49</v>
      </c>
      <c r="N38" s="170">
        <v>4</v>
      </c>
      <c r="O38" s="77" t="s">
        <v>49</v>
      </c>
      <c r="P38" s="176">
        <f t="shared" si="4"/>
        <v>12</v>
      </c>
      <c r="Q38" s="176">
        <v>18</v>
      </c>
      <c r="R38" s="176">
        <f t="shared" si="5"/>
        <v>-6</v>
      </c>
      <c r="S38" s="57">
        <f aca="true" t="shared" si="11" ref="S38:S54">RANK(R38,$R$4:$R$54,1)</f>
        <v>6</v>
      </c>
      <c r="T38" s="36" t="str">
        <f t="shared" si="10"/>
        <v>Van Wyck</v>
      </c>
      <c r="U38" s="63">
        <f t="shared" si="10"/>
        <v>0</v>
      </c>
      <c r="V38" s="43" t="e">
        <f>R38+#REF!-#REF!</f>
        <v>#REF!</v>
      </c>
      <c r="W38" s="57" t="e">
        <f t="shared" si="8"/>
        <v>#REF!</v>
      </c>
      <c r="X38" s="67" t="s">
        <v>26</v>
      </c>
      <c r="Y38" s="30">
        <f t="shared" si="9"/>
        <v>0</v>
      </c>
      <c r="Z38" s="65"/>
    </row>
    <row r="39" spans="1:26" s="3" customFormat="1" ht="15.75">
      <c r="A39" s="30">
        <v>42</v>
      </c>
      <c r="B39" s="30" t="str">
        <f>Entry!B37</f>
        <v>Beckers</v>
      </c>
      <c r="C39" s="30">
        <f>Entry!C37</f>
        <v>0</v>
      </c>
      <c r="D39" s="30"/>
      <c r="E39" s="30"/>
      <c r="F39" s="31">
        <v>4</v>
      </c>
      <c r="G39" s="31" t="s">
        <v>126</v>
      </c>
      <c r="H39" s="31">
        <v>6</v>
      </c>
      <c r="I39" s="31" t="s">
        <v>126</v>
      </c>
      <c r="J39" s="170">
        <v>13</v>
      </c>
      <c r="K39" s="31" t="s">
        <v>126</v>
      </c>
      <c r="L39" s="31">
        <v>3</v>
      </c>
      <c r="M39" s="31" t="s">
        <v>49</v>
      </c>
      <c r="N39" s="31">
        <v>0</v>
      </c>
      <c r="O39" s="179" t="s">
        <v>128</v>
      </c>
      <c r="P39" s="176">
        <f t="shared" si="4"/>
        <v>26</v>
      </c>
      <c r="Q39" s="176">
        <v>13</v>
      </c>
      <c r="R39" s="176">
        <f t="shared" si="5"/>
        <v>13</v>
      </c>
      <c r="S39" s="57">
        <f t="shared" si="11"/>
        <v>17</v>
      </c>
      <c r="T39" s="36" t="str">
        <f t="shared" si="10"/>
        <v>Beckers</v>
      </c>
      <c r="U39" s="63">
        <f t="shared" si="10"/>
        <v>0</v>
      </c>
      <c r="V39" s="43" t="e">
        <f>R39+#REF!-#REF!</f>
        <v>#REF!</v>
      </c>
      <c r="W39" s="57" t="e">
        <f t="shared" si="8"/>
        <v>#REF!</v>
      </c>
      <c r="X39" s="67" t="s">
        <v>26</v>
      </c>
      <c r="Y39" s="30">
        <f t="shared" si="9"/>
        <v>0</v>
      </c>
      <c r="Z39" s="65"/>
    </row>
    <row r="40" spans="1:26" s="3" customFormat="1" ht="15.75">
      <c r="A40" s="30">
        <v>43</v>
      </c>
      <c r="B40" s="30" t="str">
        <f>Entry!B38</f>
        <v>Beckers</v>
      </c>
      <c r="C40" s="30">
        <f>Entry!C38</f>
        <v>0</v>
      </c>
      <c r="D40" s="30"/>
      <c r="E40" s="30"/>
      <c r="F40" s="31">
        <v>4</v>
      </c>
      <c r="G40" s="31" t="s">
        <v>126</v>
      </c>
      <c r="H40" s="31">
        <v>12</v>
      </c>
      <c r="I40" s="31" t="s">
        <v>126</v>
      </c>
      <c r="J40" s="31">
        <v>6</v>
      </c>
      <c r="K40" s="31" t="s">
        <v>126</v>
      </c>
      <c r="L40" s="31">
        <v>12</v>
      </c>
      <c r="M40" s="31" t="s">
        <v>49</v>
      </c>
      <c r="N40" s="170">
        <v>14</v>
      </c>
      <c r="O40" s="77" t="s">
        <v>49</v>
      </c>
      <c r="P40" s="176">
        <f t="shared" si="4"/>
        <v>48</v>
      </c>
      <c r="Q40" s="176">
        <v>14</v>
      </c>
      <c r="R40" s="176">
        <f t="shared" si="5"/>
        <v>34</v>
      </c>
      <c r="S40" s="57">
        <f t="shared" si="11"/>
        <v>32</v>
      </c>
      <c r="T40" s="36" t="str">
        <f t="shared" si="10"/>
        <v>Beckers</v>
      </c>
      <c r="U40" s="63">
        <f t="shared" si="10"/>
        <v>0</v>
      </c>
      <c r="V40" s="43" t="e">
        <f>R40+#REF!-#REF!</f>
        <v>#REF!</v>
      </c>
      <c r="W40" s="57" t="e">
        <f t="shared" si="8"/>
        <v>#REF!</v>
      </c>
      <c r="X40" s="67" t="s">
        <v>26</v>
      </c>
      <c r="Y40" s="30">
        <f t="shared" si="9"/>
        <v>0</v>
      </c>
      <c r="Z40" s="65"/>
    </row>
    <row r="41" spans="1:26" s="3" customFormat="1" ht="15.75">
      <c r="A41" s="30">
        <v>44</v>
      </c>
      <c r="B41" s="30" t="str">
        <f>Entry!B39</f>
        <v>Nash</v>
      </c>
      <c r="C41" s="30">
        <f>Entry!C39</f>
        <v>0</v>
      </c>
      <c r="D41" s="30"/>
      <c r="E41" s="30"/>
      <c r="F41" s="31">
        <v>2</v>
      </c>
      <c r="G41" s="31" t="s">
        <v>126</v>
      </c>
      <c r="H41" s="170">
        <v>60</v>
      </c>
      <c r="I41" s="31" t="s">
        <v>49</v>
      </c>
      <c r="J41" s="31">
        <v>60</v>
      </c>
      <c r="K41" s="31" t="s">
        <v>49</v>
      </c>
      <c r="L41" s="31">
        <v>60</v>
      </c>
      <c r="M41" s="31" t="s">
        <v>49</v>
      </c>
      <c r="N41" s="31">
        <v>60</v>
      </c>
      <c r="O41" s="77" t="s">
        <v>49</v>
      </c>
      <c r="P41" s="176">
        <v>200</v>
      </c>
      <c r="Q41" s="176">
        <v>60</v>
      </c>
      <c r="R41" s="176">
        <f t="shared" si="5"/>
        <v>140</v>
      </c>
      <c r="S41" s="57">
        <f t="shared" si="11"/>
        <v>42</v>
      </c>
      <c r="T41" s="36" t="str">
        <f t="shared" si="10"/>
        <v>Nash</v>
      </c>
      <c r="U41" s="63">
        <f t="shared" si="10"/>
        <v>0</v>
      </c>
      <c r="V41" s="43" t="e">
        <f>R41+#REF!-#REF!</f>
        <v>#REF!</v>
      </c>
      <c r="W41" s="57" t="e">
        <f t="shared" si="8"/>
        <v>#REF!</v>
      </c>
      <c r="X41" s="67" t="s">
        <v>26</v>
      </c>
      <c r="Y41" s="30">
        <f t="shared" si="9"/>
        <v>0</v>
      </c>
      <c r="Z41" s="65"/>
    </row>
    <row r="42" spans="1:26" s="3" customFormat="1" ht="15.75">
      <c r="A42" s="30">
        <v>45</v>
      </c>
      <c r="B42" s="30" t="str">
        <f>Entry!B40</f>
        <v>Nash</v>
      </c>
      <c r="C42" s="30">
        <f>Entry!C40</f>
        <v>0</v>
      </c>
      <c r="D42" s="30"/>
      <c r="E42" s="30"/>
      <c r="F42" s="31">
        <v>1</v>
      </c>
      <c r="G42" s="31" t="s">
        <v>126</v>
      </c>
      <c r="H42" s="170">
        <v>14</v>
      </c>
      <c r="I42" s="31" t="s">
        <v>126</v>
      </c>
      <c r="J42" s="31">
        <v>2</v>
      </c>
      <c r="K42" s="31" t="s">
        <v>126</v>
      </c>
      <c r="L42" s="31">
        <v>3</v>
      </c>
      <c r="M42" s="31" t="s">
        <v>49</v>
      </c>
      <c r="N42" s="31">
        <v>2</v>
      </c>
      <c r="O42" s="77" t="s">
        <v>49</v>
      </c>
      <c r="P42" s="176">
        <f t="shared" si="4"/>
        <v>22</v>
      </c>
      <c r="Q42" s="176">
        <v>14</v>
      </c>
      <c r="R42" s="176">
        <f t="shared" si="5"/>
        <v>8</v>
      </c>
      <c r="S42" s="57">
        <f t="shared" si="11"/>
        <v>14</v>
      </c>
      <c r="T42" s="36" t="str">
        <f t="shared" si="10"/>
        <v>Nash</v>
      </c>
      <c r="U42" s="63">
        <f t="shared" si="10"/>
        <v>0</v>
      </c>
      <c r="V42" s="43" t="e">
        <f>R42+#REF!-#REF!</f>
        <v>#REF!</v>
      </c>
      <c r="W42" s="57" t="e">
        <f t="shared" si="8"/>
        <v>#REF!</v>
      </c>
      <c r="X42" s="67" t="s">
        <v>26</v>
      </c>
      <c r="Y42" s="30">
        <f t="shared" si="9"/>
        <v>0</v>
      </c>
      <c r="Z42" s="65"/>
    </row>
    <row r="43" spans="1:26" s="3" customFormat="1" ht="15.75">
      <c r="A43" s="30">
        <v>46</v>
      </c>
      <c r="B43" s="30" t="str">
        <f>Entry!B41</f>
        <v>Smoljan</v>
      </c>
      <c r="C43" s="30">
        <f>Entry!C41</f>
        <v>0</v>
      </c>
      <c r="D43" s="30"/>
      <c r="E43" s="30"/>
      <c r="F43" s="31">
        <v>1</v>
      </c>
      <c r="G43" s="31" t="s">
        <v>126</v>
      </c>
      <c r="H43" s="31">
        <v>3</v>
      </c>
      <c r="I43" s="31" t="s">
        <v>49</v>
      </c>
      <c r="J43" s="170">
        <v>13</v>
      </c>
      <c r="K43" s="31" t="s">
        <v>126</v>
      </c>
      <c r="L43" s="31">
        <v>6</v>
      </c>
      <c r="M43" s="31" t="s">
        <v>126</v>
      </c>
      <c r="N43" s="31">
        <v>7</v>
      </c>
      <c r="O43" s="77" t="s">
        <v>126</v>
      </c>
      <c r="P43" s="176">
        <f t="shared" si="4"/>
        <v>30</v>
      </c>
      <c r="Q43" s="176">
        <v>13</v>
      </c>
      <c r="R43" s="176">
        <f t="shared" si="5"/>
        <v>17</v>
      </c>
      <c r="S43" s="57">
        <f t="shared" si="11"/>
        <v>19</v>
      </c>
      <c r="T43" s="36" t="str">
        <f t="shared" si="10"/>
        <v>Smoljan</v>
      </c>
      <c r="U43" s="63">
        <f t="shared" si="10"/>
        <v>0</v>
      </c>
      <c r="V43" s="43" t="e">
        <f>R43+#REF!-#REF!</f>
        <v>#REF!</v>
      </c>
      <c r="W43" s="57" t="e">
        <f t="shared" si="8"/>
        <v>#REF!</v>
      </c>
      <c r="X43" s="67" t="s">
        <v>26</v>
      </c>
      <c r="Y43" s="30">
        <f t="shared" si="9"/>
        <v>0</v>
      </c>
      <c r="Z43" s="65"/>
    </row>
    <row r="44" spans="1:26" s="3" customFormat="1" ht="15.75">
      <c r="A44" s="30">
        <v>47</v>
      </c>
      <c r="B44" s="30" t="str">
        <f>Entry!B42</f>
        <v>Degarate</v>
      </c>
      <c r="C44" s="30">
        <f>Entry!C42</f>
        <v>0</v>
      </c>
      <c r="D44" s="30"/>
      <c r="E44" s="30"/>
      <c r="F44" s="31">
        <v>8</v>
      </c>
      <c r="G44" s="31" t="s">
        <v>126</v>
      </c>
      <c r="H44" s="31">
        <v>14</v>
      </c>
      <c r="I44" s="31" t="s">
        <v>126</v>
      </c>
      <c r="J44" s="170">
        <v>46</v>
      </c>
      <c r="K44" s="31" t="s">
        <v>126</v>
      </c>
      <c r="L44" s="31">
        <v>44</v>
      </c>
      <c r="M44" s="31" t="s">
        <v>126</v>
      </c>
      <c r="N44" s="31">
        <v>40</v>
      </c>
      <c r="O44" s="77" t="s">
        <v>126</v>
      </c>
      <c r="P44" s="176">
        <f t="shared" si="4"/>
        <v>152</v>
      </c>
      <c r="Q44" s="176">
        <v>46</v>
      </c>
      <c r="R44" s="176">
        <f t="shared" si="5"/>
        <v>106</v>
      </c>
      <c r="S44" s="57">
        <f t="shared" si="11"/>
        <v>40</v>
      </c>
      <c r="T44" s="36" t="str">
        <f t="shared" si="10"/>
        <v>Degarate</v>
      </c>
      <c r="U44" s="63">
        <f t="shared" si="10"/>
        <v>0</v>
      </c>
      <c r="V44" s="43" t="e">
        <f>R44+#REF!-#REF!</f>
        <v>#REF!</v>
      </c>
      <c r="W44" s="57" t="e">
        <f t="shared" si="8"/>
        <v>#REF!</v>
      </c>
      <c r="X44" s="67" t="s">
        <v>26</v>
      </c>
      <c r="Y44" s="30">
        <f t="shared" si="9"/>
        <v>0</v>
      </c>
      <c r="Z44" s="65"/>
    </row>
    <row r="45" spans="1:26" s="3" customFormat="1" ht="15.75">
      <c r="A45" s="30">
        <v>48</v>
      </c>
      <c r="B45" s="30" t="str">
        <f>Entry!B43</f>
        <v>Reese</v>
      </c>
      <c r="C45" s="30">
        <f>Entry!C43</f>
        <v>0</v>
      </c>
      <c r="D45" s="30"/>
      <c r="E45" s="30"/>
      <c r="F45" s="31">
        <v>5</v>
      </c>
      <c r="G45" s="31" t="s">
        <v>126</v>
      </c>
      <c r="H45" s="170">
        <v>60</v>
      </c>
      <c r="I45" s="31" t="s">
        <v>49</v>
      </c>
      <c r="J45" s="31">
        <v>60</v>
      </c>
      <c r="K45" s="31" t="s">
        <v>49</v>
      </c>
      <c r="L45" s="31">
        <v>60</v>
      </c>
      <c r="M45" s="31" t="s">
        <v>49</v>
      </c>
      <c r="N45" s="31">
        <v>60</v>
      </c>
      <c r="O45" s="77" t="s">
        <v>49</v>
      </c>
      <c r="P45" s="176">
        <v>200</v>
      </c>
      <c r="Q45" s="176">
        <v>60</v>
      </c>
      <c r="R45" s="176">
        <f t="shared" si="5"/>
        <v>140</v>
      </c>
      <c r="S45" s="57">
        <f t="shared" si="11"/>
        <v>42</v>
      </c>
      <c r="T45" s="36" t="str">
        <f aca="true" t="shared" si="12" ref="T45:U52">B46</f>
        <v>Esen</v>
      </c>
      <c r="U45" s="63">
        <f t="shared" si="12"/>
        <v>0</v>
      </c>
      <c r="V45" s="43" t="e">
        <f>R45+#REF!-#REF!</f>
        <v>#REF!</v>
      </c>
      <c r="W45" s="57" t="e">
        <f t="shared" si="8"/>
        <v>#REF!</v>
      </c>
      <c r="X45" s="67" t="s">
        <v>26</v>
      </c>
      <c r="Y45" s="30">
        <f t="shared" si="9"/>
        <v>0</v>
      </c>
      <c r="Z45" s="65"/>
    </row>
    <row r="46" spans="1:26" s="3" customFormat="1" ht="15.75">
      <c r="A46" s="30">
        <v>49</v>
      </c>
      <c r="B46" s="30" t="str">
        <f>Entry!B44</f>
        <v>Esen</v>
      </c>
      <c r="C46" s="30">
        <f>Entry!C44</f>
        <v>0</v>
      </c>
      <c r="D46" s="30"/>
      <c r="E46" s="30"/>
      <c r="F46" s="31">
        <v>4</v>
      </c>
      <c r="G46" s="31" t="s">
        <v>49</v>
      </c>
      <c r="H46" s="31">
        <v>2</v>
      </c>
      <c r="I46" s="31" t="s">
        <v>126</v>
      </c>
      <c r="J46" s="170">
        <v>13</v>
      </c>
      <c r="K46" s="31" t="s">
        <v>126</v>
      </c>
      <c r="L46" s="31">
        <v>9</v>
      </c>
      <c r="M46" s="31" t="s">
        <v>126</v>
      </c>
      <c r="N46" s="31">
        <v>11</v>
      </c>
      <c r="O46" s="77" t="s">
        <v>126</v>
      </c>
      <c r="P46" s="176">
        <f t="shared" si="4"/>
        <v>39</v>
      </c>
      <c r="Q46" s="176">
        <v>13</v>
      </c>
      <c r="R46" s="176">
        <f t="shared" si="5"/>
        <v>26</v>
      </c>
      <c r="S46" s="57">
        <f t="shared" si="11"/>
        <v>26</v>
      </c>
      <c r="T46" s="36" t="str">
        <f t="shared" si="12"/>
        <v>Anderson</v>
      </c>
      <c r="U46" s="63">
        <f t="shared" si="12"/>
        <v>0</v>
      </c>
      <c r="V46" s="43" t="e">
        <f>R46+#REF!-#REF!</f>
        <v>#REF!</v>
      </c>
      <c r="W46" s="57" t="e">
        <f t="shared" si="8"/>
        <v>#REF!</v>
      </c>
      <c r="X46" s="67" t="s">
        <v>26</v>
      </c>
      <c r="Y46" s="30">
        <f t="shared" si="9"/>
        <v>0</v>
      </c>
      <c r="Z46" s="65"/>
    </row>
    <row r="47" spans="1:26" s="3" customFormat="1" ht="15.75">
      <c r="A47" s="30">
        <v>50</v>
      </c>
      <c r="B47" s="30" t="str">
        <f>Entry!B45</f>
        <v>Anderson</v>
      </c>
      <c r="C47" s="30">
        <f>Entry!C45</f>
        <v>0</v>
      </c>
      <c r="D47" s="30"/>
      <c r="E47" s="30"/>
      <c r="F47" s="170">
        <v>60</v>
      </c>
      <c r="G47" s="31" t="s">
        <v>126</v>
      </c>
      <c r="H47" s="31">
        <v>60</v>
      </c>
      <c r="I47" s="31" t="s">
        <v>126</v>
      </c>
      <c r="J47" s="31">
        <v>60</v>
      </c>
      <c r="K47" s="31" t="s">
        <v>126</v>
      </c>
      <c r="L47" s="31">
        <v>60</v>
      </c>
      <c r="M47" s="31" t="s">
        <v>126</v>
      </c>
      <c r="N47" s="31">
        <v>60</v>
      </c>
      <c r="O47" s="77" t="s">
        <v>126</v>
      </c>
      <c r="P47" s="176">
        <v>200</v>
      </c>
      <c r="Q47" s="176">
        <v>60</v>
      </c>
      <c r="R47" s="176">
        <f t="shared" si="5"/>
        <v>140</v>
      </c>
      <c r="S47" s="57">
        <f t="shared" si="11"/>
        <v>42</v>
      </c>
      <c r="T47" s="36" t="str">
        <f t="shared" si="12"/>
        <v>Johnson</v>
      </c>
      <c r="U47" s="63">
        <f t="shared" si="12"/>
        <v>0</v>
      </c>
      <c r="V47" s="43" t="e">
        <f>R47+#REF!-#REF!</f>
        <v>#REF!</v>
      </c>
      <c r="W47" s="57" t="e">
        <f t="shared" si="8"/>
        <v>#REF!</v>
      </c>
      <c r="X47" s="67" t="s">
        <v>26</v>
      </c>
      <c r="Y47" s="30">
        <f t="shared" si="9"/>
        <v>0</v>
      </c>
      <c r="Z47" s="65"/>
    </row>
    <row r="48" spans="1:26" s="3" customFormat="1" ht="15.75">
      <c r="A48" s="30">
        <v>51</v>
      </c>
      <c r="B48" s="30" t="str">
        <f>Entry!B46</f>
        <v>Johnson</v>
      </c>
      <c r="C48" s="30">
        <f>Entry!C46</f>
        <v>0</v>
      </c>
      <c r="D48" s="30"/>
      <c r="E48" s="30"/>
      <c r="F48" s="170">
        <v>60</v>
      </c>
      <c r="G48" s="31" t="s">
        <v>126</v>
      </c>
      <c r="H48" s="31">
        <v>60</v>
      </c>
      <c r="I48" s="31" t="s">
        <v>126</v>
      </c>
      <c r="J48" s="31">
        <v>60</v>
      </c>
      <c r="K48" s="31" t="s">
        <v>126</v>
      </c>
      <c r="L48" s="31">
        <v>60</v>
      </c>
      <c r="M48" s="31" t="s">
        <v>126</v>
      </c>
      <c r="N48" s="31">
        <v>60</v>
      </c>
      <c r="O48" s="77" t="s">
        <v>126</v>
      </c>
      <c r="P48" s="176">
        <v>200</v>
      </c>
      <c r="Q48" s="176">
        <v>60</v>
      </c>
      <c r="R48" s="176">
        <f t="shared" si="5"/>
        <v>140</v>
      </c>
      <c r="S48" s="57">
        <f t="shared" si="11"/>
        <v>42</v>
      </c>
      <c r="T48" s="36" t="str">
        <f t="shared" si="12"/>
        <v>Tynes</v>
      </c>
      <c r="U48" s="63">
        <f t="shared" si="12"/>
        <v>0</v>
      </c>
      <c r="V48" s="43" t="e">
        <f>R48+#REF!-#REF!</f>
        <v>#REF!</v>
      </c>
      <c r="W48" s="57" t="e">
        <f t="shared" si="8"/>
        <v>#REF!</v>
      </c>
      <c r="X48" s="67" t="s">
        <v>26</v>
      </c>
      <c r="Y48" s="30">
        <f t="shared" si="9"/>
        <v>0</v>
      </c>
      <c r="Z48" s="65"/>
    </row>
    <row r="49" spans="1:26" s="3" customFormat="1" ht="15.75">
      <c r="A49" s="30">
        <v>52</v>
      </c>
      <c r="B49" s="30" t="str">
        <f>Entry!B47</f>
        <v>Tynes</v>
      </c>
      <c r="C49" s="30">
        <f>Entry!C47</f>
        <v>0</v>
      </c>
      <c r="D49" s="30"/>
      <c r="E49" s="30"/>
      <c r="F49" s="170">
        <v>60</v>
      </c>
      <c r="G49" s="31" t="s">
        <v>126</v>
      </c>
      <c r="H49" s="31">
        <v>60</v>
      </c>
      <c r="I49" s="31" t="s">
        <v>126</v>
      </c>
      <c r="J49" s="31">
        <v>60</v>
      </c>
      <c r="K49" s="31" t="s">
        <v>126</v>
      </c>
      <c r="L49" s="31">
        <v>60</v>
      </c>
      <c r="M49" s="31" t="s">
        <v>126</v>
      </c>
      <c r="N49" s="31">
        <v>60</v>
      </c>
      <c r="O49" s="77" t="s">
        <v>126</v>
      </c>
      <c r="P49" s="176">
        <v>200</v>
      </c>
      <c r="Q49" s="176">
        <v>60</v>
      </c>
      <c r="R49" s="176">
        <f t="shared" si="5"/>
        <v>140</v>
      </c>
      <c r="S49" s="57">
        <f t="shared" si="11"/>
        <v>42</v>
      </c>
      <c r="T49" s="36" t="str">
        <f t="shared" si="12"/>
        <v>Sailor</v>
      </c>
      <c r="U49" s="63">
        <f t="shared" si="12"/>
        <v>0</v>
      </c>
      <c r="V49" s="43" t="e">
        <f>R49+#REF!-#REF!</f>
        <v>#REF!</v>
      </c>
      <c r="W49" s="57" t="e">
        <f t="shared" si="8"/>
        <v>#REF!</v>
      </c>
      <c r="X49" s="67" t="s">
        <v>26</v>
      </c>
      <c r="Y49" s="30">
        <f t="shared" si="9"/>
        <v>0</v>
      </c>
      <c r="Z49" s="65"/>
    </row>
    <row r="50" spans="1:26" s="3" customFormat="1" ht="15.75">
      <c r="A50" s="30">
        <v>53</v>
      </c>
      <c r="B50" s="30" t="str">
        <f>Entry!B48</f>
        <v>Sailor</v>
      </c>
      <c r="C50" s="30">
        <f>Entry!C48</f>
        <v>0</v>
      </c>
      <c r="D50" s="30"/>
      <c r="E50" s="30"/>
      <c r="F50" s="170">
        <v>60</v>
      </c>
      <c r="G50" s="31" t="s">
        <v>126</v>
      </c>
      <c r="H50" s="31">
        <v>60</v>
      </c>
      <c r="I50" s="31" t="s">
        <v>126</v>
      </c>
      <c r="J50" s="31">
        <v>60</v>
      </c>
      <c r="K50" s="31" t="s">
        <v>126</v>
      </c>
      <c r="L50" s="31">
        <v>60</v>
      </c>
      <c r="M50" s="31" t="s">
        <v>126</v>
      </c>
      <c r="N50" s="31">
        <v>60</v>
      </c>
      <c r="O50" s="77" t="s">
        <v>126</v>
      </c>
      <c r="P50" s="176">
        <v>200</v>
      </c>
      <c r="Q50" s="176">
        <v>60</v>
      </c>
      <c r="R50" s="176">
        <f t="shared" si="5"/>
        <v>140</v>
      </c>
      <c r="S50" s="57">
        <f t="shared" si="11"/>
        <v>42</v>
      </c>
      <c r="T50" s="36" t="str">
        <f t="shared" si="12"/>
        <v>Walkker</v>
      </c>
      <c r="U50" s="63">
        <f t="shared" si="12"/>
        <v>0</v>
      </c>
      <c r="V50" s="43" t="e">
        <f>R50+#REF!-#REF!</f>
        <v>#REF!</v>
      </c>
      <c r="W50" s="57" t="e">
        <f t="shared" si="8"/>
        <v>#REF!</v>
      </c>
      <c r="X50" s="67" t="s">
        <v>26</v>
      </c>
      <c r="Y50" s="30">
        <f t="shared" si="9"/>
        <v>0</v>
      </c>
      <c r="Z50" s="65"/>
    </row>
    <row r="51" spans="1:26" s="3" customFormat="1" ht="15.75">
      <c r="A51" s="30">
        <v>54</v>
      </c>
      <c r="B51" s="30" t="str">
        <f>Entry!B49</f>
        <v>Walkker</v>
      </c>
      <c r="C51" s="30">
        <f>Entry!C49</f>
        <v>0</v>
      </c>
      <c r="D51" s="30"/>
      <c r="E51" s="30"/>
      <c r="F51" s="31">
        <v>7</v>
      </c>
      <c r="G51" s="31" t="s">
        <v>126</v>
      </c>
      <c r="H51" s="170">
        <v>11</v>
      </c>
      <c r="I51" s="31" t="s">
        <v>49</v>
      </c>
      <c r="J51" s="31">
        <v>5</v>
      </c>
      <c r="K51" s="31" t="s">
        <v>126</v>
      </c>
      <c r="L51" s="31">
        <v>5</v>
      </c>
      <c r="M51" s="31" t="s">
        <v>126</v>
      </c>
      <c r="N51" s="31">
        <v>6</v>
      </c>
      <c r="O51" s="77" t="s">
        <v>126</v>
      </c>
      <c r="P51" s="176">
        <f t="shared" si="4"/>
        <v>34</v>
      </c>
      <c r="Q51" s="176">
        <v>11</v>
      </c>
      <c r="R51" s="176">
        <f t="shared" si="5"/>
        <v>23</v>
      </c>
      <c r="S51" s="57">
        <f t="shared" si="11"/>
        <v>23</v>
      </c>
      <c r="T51" s="36" t="str">
        <f t="shared" si="12"/>
        <v>Martynov</v>
      </c>
      <c r="U51" s="63">
        <f t="shared" si="12"/>
        <v>0</v>
      </c>
      <c r="V51" s="43" t="e">
        <f>R51+#REF!-#REF!</f>
        <v>#REF!</v>
      </c>
      <c r="W51" s="57" t="e">
        <f t="shared" si="8"/>
        <v>#REF!</v>
      </c>
      <c r="X51" s="67" t="s">
        <v>26</v>
      </c>
      <c r="Y51" s="30">
        <f t="shared" si="9"/>
        <v>0</v>
      </c>
      <c r="Z51" s="65"/>
    </row>
    <row r="52" spans="1:26" s="3" customFormat="1" ht="15.75">
      <c r="A52" s="30">
        <v>55</v>
      </c>
      <c r="B52" s="30" t="str">
        <f>Entry!B50</f>
        <v>Martynov</v>
      </c>
      <c r="C52" s="30">
        <f>Entry!C50</f>
        <v>0</v>
      </c>
      <c r="D52" s="30"/>
      <c r="E52" s="30"/>
      <c r="F52" s="31">
        <v>3</v>
      </c>
      <c r="G52" s="31" t="s">
        <v>126</v>
      </c>
      <c r="H52" s="31">
        <v>4</v>
      </c>
      <c r="I52" s="31" t="s">
        <v>126</v>
      </c>
      <c r="J52" s="31">
        <v>13</v>
      </c>
      <c r="K52" s="31" t="s">
        <v>126</v>
      </c>
      <c r="L52" s="31">
        <v>12</v>
      </c>
      <c r="M52" s="167" t="s">
        <v>126</v>
      </c>
      <c r="N52" s="170">
        <v>15</v>
      </c>
      <c r="O52" s="77" t="s">
        <v>126</v>
      </c>
      <c r="P52" s="176">
        <f t="shared" si="4"/>
        <v>47</v>
      </c>
      <c r="Q52" s="176">
        <v>15</v>
      </c>
      <c r="R52" s="176">
        <f t="shared" si="5"/>
        <v>32</v>
      </c>
      <c r="S52" s="57">
        <f t="shared" si="11"/>
        <v>31</v>
      </c>
      <c r="T52" s="36" t="str">
        <f t="shared" si="12"/>
        <v>Mackey</v>
      </c>
      <c r="U52" s="63">
        <f t="shared" si="12"/>
        <v>0</v>
      </c>
      <c r="V52" s="43" t="e">
        <f>R52+#REF!-#REF!</f>
        <v>#REF!</v>
      </c>
      <c r="W52" s="57" t="e">
        <f t="shared" si="8"/>
        <v>#REF!</v>
      </c>
      <c r="X52" s="67" t="s">
        <v>26</v>
      </c>
      <c r="Y52" s="30">
        <f t="shared" si="9"/>
        <v>0</v>
      </c>
      <c r="Z52" s="65"/>
    </row>
    <row r="53" spans="1:26" s="3" customFormat="1" ht="15.75">
      <c r="A53" s="30">
        <v>56</v>
      </c>
      <c r="B53" s="30" t="str">
        <f>Entry!B51</f>
        <v>Mackey</v>
      </c>
      <c r="C53" s="30">
        <f>Entry!C51</f>
        <v>0</v>
      </c>
      <c r="D53" s="30"/>
      <c r="E53" s="30"/>
      <c r="F53" s="31">
        <v>2</v>
      </c>
      <c r="G53" s="167" t="s">
        <v>126</v>
      </c>
      <c r="H53" s="31">
        <v>1</v>
      </c>
      <c r="I53" s="31" t="s">
        <v>49</v>
      </c>
      <c r="J53" s="31">
        <v>12</v>
      </c>
      <c r="K53" s="31" t="s">
        <v>49</v>
      </c>
      <c r="L53" s="170">
        <v>14</v>
      </c>
      <c r="M53" s="31" t="s">
        <v>49</v>
      </c>
      <c r="N53" s="31">
        <v>9</v>
      </c>
      <c r="O53" s="77" t="s">
        <v>49</v>
      </c>
      <c r="P53" s="176">
        <f t="shared" si="4"/>
        <v>38</v>
      </c>
      <c r="Q53" s="176">
        <v>14</v>
      </c>
      <c r="R53" s="176">
        <f t="shared" si="5"/>
        <v>24</v>
      </c>
      <c r="S53" s="57">
        <f t="shared" si="11"/>
        <v>24</v>
      </c>
      <c r="T53" s="36" t="e">
        <f>#REF!</f>
        <v>#REF!</v>
      </c>
      <c r="U53" s="63" t="e">
        <f>#REF!</f>
        <v>#REF!</v>
      </c>
      <c r="V53" s="43" t="e">
        <f>R53+#REF!-#REF!</f>
        <v>#REF!</v>
      </c>
      <c r="W53" s="57" t="e">
        <f t="shared" si="8"/>
        <v>#REF!</v>
      </c>
      <c r="X53" s="67" t="s">
        <v>26</v>
      </c>
      <c r="Y53" s="30">
        <f t="shared" si="9"/>
        <v>0</v>
      </c>
      <c r="Z53" s="65"/>
    </row>
    <row r="54" spans="1:26" s="3" customFormat="1" ht="15.75">
      <c r="A54" s="30">
        <v>58</v>
      </c>
      <c r="B54" s="30" t="str">
        <f>Entry!B53</f>
        <v>Thompson</v>
      </c>
      <c r="C54" s="30">
        <f>Entry!C53</f>
        <v>0</v>
      </c>
      <c r="D54" s="30"/>
      <c r="E54" s="30"/>
      <c r="F54" s="31">
        <v>5</v>
      </c>
      <c r="G54" s="31" t="s">
        <v>126</v>
      </c>
      <c r="H54" s="31">
        <v>4</v>
      </c>
      <c r="I54" s="31" t="s">
        <v>126</v>
      </c>
      <c r="J54" s="31">
        <v>15</v>
      </c>
      <c r="K54" s="31" t="s">
        <v>49</v>
      </c>
      <c r="L54" s="31">
        <v>41</v>
      </c>
      <c r="M54" s="31" t="s">
        <v>49</v>
      </c>
      <c r="N54" s="170">
        <v>60</v>
      </c>
      <c r="O54" s="77" t="s">
        <v>126</v>
      </c>
      <c r="P54" s="176">
        <f t="shared" si="4"/>
        <v>125</v>
      </c>
      <c r="Q54" s="176">
        <v>60</v>
      </c>
      <c r="R54" s="176">
        <f t="shared" si="5"/>
        <v>65</v>
      </c>
      <c r="S54" s="57">
        <f t="shared" si="11"/>
        <v>35</v>
      </c>
      <c r="T54" s="36" t="e">
        <f>#REF!</f>
        <v>#REF!</v>
      </c>
      <c r="U54" s="63" t="e">
        <f>#REF!</f>
        <v>#REF!</v>
      </c>
      <c r="V54" s="43" t="e">
        <f>R54+#REF!-#REF!</f>
        <v>#REF!</v>
      </c>
      <c r="W54" s="57" t="e">
        <f t="shared" si="8"/>
        <v>#REF!</v>
      </c>
      <c r="X54" s="67" t="s">
        <v>26</v>
      </c>
      <c r="Y54" s="30">
        <f t="shared" si="9"/>
        <v>0</v>
      </c>
      <c r="Z54" s="65"/>
    </row>
    <row r="55" spans="6:24" ht="18">
      <c r="F55" s="76"/>
      <c r="G55" s="76"/>
      <c r="H55" s="76"/>
      <c r="I55" s="76"/>
      <c r="J55" s="8"/>
      <c r="K55" s="6"/>
      <c r="L55" s="6"/>
      <c r="M55" s="4"/>
      <c r="N55" s="8"/>
      <c r="O55" s="16"/>
      <c r="P55" s="4"/>
      <c r="Q55" s="4"/>
      <c r="R55" s="4"/>
      <c r="S55" s="172"/>
      <c r="T55" s="4"/>
      <c r="U55" s="4"/>
      <c r="V55" s="4"/>
      <c r="W55" s="4"/>
      <c r="X55" s="4"/>
    </row>
    <row r="56" spans="2:22" ht="18">
      <c r="B56" s="78" t="s">
        <v>160</v>
      </c>
      <c r="C56" s="76"/>
      <c r="D56" s="76"/>
      <c r="I56" s="188" t="str">
        <f>'Day 1'!X60</f>
        <v>NUMBERS IN YELLOW = DROPPED SCORE</v>
      </c>
      <c r="J56" s="185"/>
      <c r="K56" s="185"/>
      <c r="L56" s="185"/>
      <c r="M56" s="185"/>
      <c r="N56" s="185"/>
      <c r="O56" s="189"/>
      <c r="P56" s="187"/>
      <c r="Q56" s="187"/>
      <c r="R56" s="6"/>
      <c r="S56" s="4"/>
      <c r="T56" s="4"/>
      <c r="U56" s="4"/>
      <c r="V56" s="4"/>
    </row>
    <row r="57" spans="1:22" ht="15" customHeight="1">
      <c r="A57" s="4"/>
      <c r="B57" s="15"/>
      <c r="E57" s="4"/>
      <c r="F57" s="4"/>
      <c r="G57" s="4"/>
      <c r="H57" s="4"/>
      <c r="I57" s="4"/>
      <c r="J57" s="7"/>
      <c r="K57" s="7"/>
      <c r="L57" s="7"/>
      <c r="M57" s="115"/>
      <c r="N57" s="7"/>
      <c r="O57" s="7"/>
      <c r="P57" s="4"/>
      <c r="Q57" s="4"/>
      <c r="R57" s="7"/>
      <c r="T57" s="4"/>
      <c r="U57" s="4"/>
      <c r="V57" s="4"/>
    </row>
    <row r="58" spans="1:22" ht="15">
      <c r="A58" s="4"/>
      <c r="B58" s="14" t="s">
        <v>21</v>
      </c>
      <c r="C58" s="4"/>
      <c r="D58" s="4"/>
      <c r="E58" s="4"/>
      <c r="F58" s="4"/>
      <c r="G58" s="4"/>
      <c r="H58" s="4"/>
      <c r="I58" s="4"/>
      <c r="J58" s="4"/>
      <c r="K58" s="4"/>
      <c r="L58" s="4"/>
      <c r="M58" s="4"/>
      <c r="N58" s="4"/>
      <c r="O58" s="4"/>
      <c r="P58" s="4"/>
      <c r="Q58" s="4"/>
      <c r="R58" s="4"/>
      <c r="T58" s="4"/>
      <c r="U58" s="4"/>
      <c r="V58" s="4"/>
    </row>
    <row r="59" spans="2:26" s="3" customFormat="1" ht="15">
      <c r="B59" s="4"/>
      <c r="C59" s="4"/>
      <c r="D59" s="4"/>
      <c r="Y59" s="4"/>
      <c r="Z59" s="4"/>
    </row>
    <row r="60" spans="1:21" ht="15">
      <c r="A60" s="4"/>
      <c r="E60" s="4"/>
      <c r="F60" s="4"/>
      <c r="G60" s="4"/>
      <c r="H60" s="4"/>
      <c r="I60" s="4"/>
      <c r="J60" s="4"/>
      <c r="K60" s="4"/>
      <c r="L60" s="4"/>
      <c r="M60" s="4"/>
      <c r="N60" s="4"/>
      <c r="O60" s="4"/>
      <c r="P60" s="4"/>
      <c r="Q60" s="4"/>
      <c r="R60" s="4"/>
      <c r="T60" s="4"/>
      <c r="U60" s="4"/>
    </row>
    <row r="61" spans="1:21" ht="15">
      <c r="A61" s="4"/>
      <c r="B61" s="4"/>
      <c r="C61" s="4"/>
      <c r="D61" s="4"/>
      <c r="E61" s="4"/>
      <c r="F61" s="4"/>
      <c r="G61" s="4"/>
      <c r="H61" s="4"/>
      <c r="I61" s="4"/>
      <c r="J61" s="4"/>
      <c r="K61" s="4"/>
      <c r="L61" s="4"/>
      <c r="M61" s="4"/>
      <c r="N61" s="4"/>
      <c r="O61" s="4"/>
      <c r="P61" s="4"/>
      <c r="Q61" s="4"/>
      <c r="R61" s="4"/>
      <c r="T61" s="4"/>
      <c r="U61" s="4"/>
    </row>
    <row r="62" spans="1:21" ht="15">
      <c r="A62" s="4"/>
      <c r="B62" s="4"/>
      <c r="C62" s="4"/>
      <c r="D62" s="4"/>
      <c r="E62" s="4"/>
      <c r="F62" s="4"/>
      <c r="G62" s="4"/>
      <c r="H62" s="4"/>
      <c r="I62" s="4"/>
      <c r="J62" s="4"/>
      <c r="K62" s="4"/>
      <c r="L62" s="4"/>
      <c r="M62" s="4"/>
      <c r="N62" s="4"/>
      <c r="O62" s="4"/>
      <c r="P62" s="4"/>
      <c r="Q62" s="4"/>
      <c r="R62" s="4"/>
      <c r="T62" s="4"/>
      <c r="U62" s="4"/>
    </row>
    <row r="63" spans="1:26" ht="15">
      <c r="A63" s="4"/>
      <c r="B63" s="4"/>
      <c r="C63" s="4"/>
      <c r="D63" s="4"/>
      <c r="E63" s="4"/>
      <c r="F63" s="4"/>
      <c r="G63" s="4"/>
      <c r="H63" s="4"/>
      <c r="I63" s="4"/>
      <c r="J63" s="4"/>
      <c r="K63" s="4"/>
      <c r="L63" s="4"/>
      <c r="M63" s="4"/>
      <c r="N63" s="4"/>
      <c r="O63" s="4"/>
      <c r="P63" s="4"/>
      <c r="Q63" s="4"/>
      <c r="R63" s="4"/>
      <c r="T63" s="4"/>
      <c r="U63" s="4"/>
      <c r="Z63" s="3"/>
    </row>
    <row r="64" spans="1:25" ht="15">
      <c r="A64" s="4"/>
      <c r="B64" s="4"/>
      <c r="C64" s="4"/>
      <c r="D64" s="4"/>
      <c r="E64" s="4"/>
      <c r="F64" s="4"/>
      <c r="G64" s="4"/>
      <c r="H64" s="4"/>
      <c r="I64" s="4"/>
      <c r="J64" s="4"/>
      <c r="K64" s="4"/>
      <c r="L64" s="4"/>
      <c r="M64" s="4"/>
      <c r="N64" s="4"/>
      <c r="O64" s="4"/>
      <c r="P64" s="4"/>
      <c r="Q64" s="4"/>
      <c r="R64" s="4"/>
      <c r="T64" s="4"/>
      <c r="U64" s="4"/>
      <c r="Y64" s="3"/>
    </row>
    <row r="65" spans="1:21" ht="15">
      <c r="A65" s="4"/>
      <c r="B65" s="4"/>
      <c r="C65" s="4"/>
      <c r="D65" s="4"/>
      <c r="E65" s="4"/>
      <c r="F65" s="4"/>
      <c r="G65" s="4"/>
      <c r="H65" s="4"/>
      <c r="I65" s="4"/>
      <c r="J65" s="4"/>
      <c r="K65" s="4"/>
      <c r="L65" s="4"/>
      <c r="M65" s="4"/>
      <c r="N65" s="4"/>
      <c r="O65" s="4"/>
      <c r="P65" s="4"/>
      <c r="Q65" s="4"/>
      <c r="R65" s="4"/>
      <c r="T65" s="4"/>
      <c r="U65" s="4"/>
    </row>
    <row r="66" spans="1:21" ht="15">
      <c r="A66" s="4"/>
      <c r="B66" s="4"/>
      <c r="C66" s="4"/>
      <c r="D66" s="4"/>
      <c r="E66" s="4"/>
      <c r="F66" s="4"/>
      <c r="G66" s="4"/>
      <c r="H66" s="4"/>
      <c r="I66" s="4"/>
      <c r="J66" s="4"/>
      <c r="K66" s="4"/>
      <c r="L66" s="4"/>
      <c r="M66" s="4"/>
      <c r="N66" s="4"/>
      <c r="O66" s="4"/>
      <c r="P66" s="4"/>
      <c r="Q66" s="4"/>
      <c r="R66" s="4"/>
      <c r="T66" s="4"/>
      <c r="U66" s="4"/>
    </row>
    <row r="67" spans="1:21" ht="15">
      <c r="A67" s="4"/>
      <c r="B67" s="4"/>
      <c r="C67" s="4"/>
      <c r="D67" s="4"/>
      <c r="E67" s="4"/>
      <c r="F67" s="4"/>
      <c r="G67" s="4"/>
      <c r="H67" s="4"/>
      <c r="I67" s="4"/>
      <c r="J67" s="4"/>
      <c r="K67" s="4"/>
      <c r="L67" s="4"/>
      <c r="M67" s="4"/>
      <c r="N67" s="4"/>
      <c r="O67" s="4"/>
      <c r="P67" s="4"/>
      <c r="Q67" s="4"/>
      <c r="R67" s="4"/>
      <c r="T67" s="4"/>
      <c r="U67" s="4"/>
    </row>
    <row r="68" spans="1:21" ht="15">
      <c r="A68" s="4"/>
      <c r="B68" s="4"/>
      <c r="C68" s="4"/>
      <c r="D68" s="4"/>
      <c r="E68" s="4"/>
      <c r="F68" s="4"/>
      <c r="G68" s="4"/>
      <c r="H68" s="4"/>
      <c r="I68" s="4"/>
      <c r="J68" s="4"/>
      <c r="K68" s="4"/>
      <c r="L68" s="4"/>
      <c r="M68" s="4"/>
      <c r="N68" s="4"/>
      <c r="O68" s="4"/>
      <c r="P68" s="4"/>
      <c r="Q68" s="4"/>
      <c r="R68" s="4"/>
      <c r="T68" s="4"/>
      <c r="U68" s="4"/>
    </row>
    <row r="69" spans="1:21" ht="15">
      <c r="A69" s="4"/>
      <c r="B69" s="4"/>
      <c r="C69" s="4"/>
      <c r="D69" s="4"/>
      <c r="E69" s="4"/>
      <c r="F69" s="4"/>
      <c r="G69" s="4"/>
      <c r="H69" s="4"/>
      <c r="I69" s="4"/>
      <c r="J69" s="4"/>
      <c r="K69" s="4"/>
      <c r="L69" s="4"/>
      <c r="M69" s="4"/>
      <c r="N69" s="4"/>
      <c r="O69" s="4"/>
      <c r="P69" s="4"/>
      <c r="Q69" s="4"/>
      <c r="R69" s="4"/>
      <c r="T69" s="4"/>
      <c r="U69" s="4"/>
    </row>
    <row r="70" spans="1:21" ht="15">
      <c r="A70" s="4"/>
      <c r="B70" s="4"/>
      <c r="C70" s="4"/>
      <c r="D70" s="4"/>
      <c r="E70" s="4"/>
      <c r="F70" s="4"/>
      <c r="G70" s="4"/>
      <c r="H70" s="4"/>
      <c r="I70" s="4"/>
      <c r="J70" s="4"/>
      <c r="K70" s="4"/>
      <c r="L70" s="4"/>
      <c r="M70" s="4"/>
      <c r="N70" s="4"/>
      <c r="O70" s="4"/>
      <c r="P70" s="4"/>
      <c r="Q70" s="4"/>
      <c r="R70" s="4"/>
      <c r="T70" s="4"/>
      <c r="U70" s="4"/>
    </row>
    <row r="71" spans="1:21" ht="15">
      <c r="A71" s="4"/>
      <c r="B71" s="4"/>
      <c r="C71" s="4"/>
      <c r="D71" s="4"/>
      <c r="E71" s="4"/>
      <c r="F71" s="4"/>
      <c r="G71" s="4"/>
      <c r="H71" s="4"/>
      <c r="I71" s="4"/>
      <c r="J71" s="4"/>
      <c r="K71" s="4"/>
      <c r="L71" s="4"/>
      <c r="M71" s="4"/>
      <c r="N71" s="4"/>
      <c r="O71" s="4"/>
      <c r="P71" s="4"/>
      <c r="Q71" s="4"/>
      <c r="R71" s="4"/>
      <c r="T71" s="4"/>
      <c r="U71" s="4"/>
    </row>
    <row r="72" spans="2:26" s="3" customFormat="1" ht="15">
      <c r="B72" s="4"/>
      <c r="C72" s="4"/>
      <c r="D72" s="4"/>
      <c r="Y72" s="4"/>
      <c r="Z72" s="4"/>
    </row>
    <row r="73" spans="1:21" ht="15">
      <c r="A73" s="4"/>
      <c r="E73" s="4"/>
      <c r="F73" s="4"/>
      <c r="G73" s="4"/>
      <c r="H73" s="4"/>
      <c r="I73" s="4"/>
      <c r="J73" s="4"/>
      <c r="K73" s="4"/>
      <c r="L73" s="4"/>
      <c r="M73" s="4"/>
      <c r="N73" s="4"/>
      <c r="O73" s="4"/>
      <c r="P73" s="4"/>
      <c r="Q73" s="4"/>
      <c r="R73" s="4"/>
      <c r="T73" s="4"/>
      <c r="U73" s="4"/>
    </row>
    <row r="74" spans="1:21" ht="15">
      <c r="A74" s="4"/>
      <c r="B74" s="4"/>
      <c r="C74" s="4"/>
      <c r="D74" s="4"/>
      <c r="E74" s="4"/>
      <c r="F74" s="4"/>
      <c r="G74" s="4"/>
      <c r="H74" s="4"/>
      <c r="I74" s="4"/>
      <c r="J74" s="4"/>
      <c r="K74" s="4"/>
      <c r="L74" s="4"/>
      <c r="M74" s="4"/>
      <c r="N74" s="4"/>
      <c r="O74" s="4"/>
      <c r="P74" s="4"/>
      <c r="Q74" s="4"/>
      <c r="R74" s="4"/>
      <c r="T74" s="4"/>
      <c r="U74" s="4"/>
    </row>
    <row r="75" spans="1:21" ht="15">
      <c r="A75" s="4"/>
      <c r="B75" s="4"/>
      <c r="C75" s="4"/>
      <c r="D75" s="4"/>
      <c r="E75" s="4"/>
      <c r="F75" s="4"/>
      <c r="G75" s="4"/>
      <c r="H75" s="4"/>
      <c r="I75" s="4"/>
      <c r="J75" s="4"/>
      <c r="K75" s="4"/>
      <c r="L75" s="4"/>
      <c r="M75" s="4"/>
      <c r="N75" s="4"/>
      <c r="O75" s="4"/>
      <c r="P75" s="4"/>
      <c r="Q75" s="4"/>
      <c r="R75" s="4"/>
      <c r="T75" s="4"/>
      <c r="U75" s="4"/>
    </row>
    <row r="76" spans="1:26" ht="15">
      <c r="A76" s="4"/>
      <c r="B76" s="4"/>
      <c r="C76" s="4"/>
      <c r="D76" s="4"/>
      <c r="E76" s="4"/>
      <c r="F76" s="4"/>
      <c r="G76" s="4"/>
      <c r="H76" s="4"/>
      <c r="I76" s="4"/>
      <c r="J76" s="4"/>
      <c r="K76" s="4"/>
      <c r="L76" s="4"/>
      <c r="M76" s="4"/>
      <c r="N76" s="4"/>
      <c r="O76" s="4"/>
      <c r="P76" s="4"/>
      <c r="Q76" s="4"/>
      <c r="R76" s="4"/>
      <c r="T76" s="4"/>
      <c r="U76" s="4"/>
      <c r="Z76" s="3"/>
    </row>
    <row r="77" spans="1:25" ht="15">
      <c r="A77" s="4"/>
      <c r="B77" s="4"/>
      <c r="C77" s="4"/>
      <c r="D77" s="4"/>
      <c r="E77" s="4"/>
      <c r="F77" s="4"/>
      <c r="G77" s="4"/>
      <c r="H77" s="4"/>
      <c r="I77" s="4"/>
      <c r="J77" s="4"/>
      <c r="K77" s="4"/>
      <c r="L77" s="4"/>
      <c r="M77" s="4"/>
      <c r="N77" s="4"/>
      <c r="O77" s="4"/>
      <c r="P77" s="4"/>
      <c r="Q77" s="4"/>
      <c r="R77" s="4"/>
      <c r="T77" s="4"/>
      <c r="U77" s="4"/>
      <c r="Y77" s="3"/>
    </row>
    <row r="78" spans="1:21" ht="15">
      <c r="A78" s="4"/>
      <c r="B78" s="4"/>
      <c r="C78" s="4"/>
      <c r="D78" s="4"/>
      <c r="E78" s="4"/>
      <c r="F78" s="4"/>
      <c r="G78" s="4"/>
      <c r="H78" s="4"/>
      <c r="I78" s="4"/>
      <c r="J78" s="4"/>
      <c r="K78" s="4"/>
      <c r="L78" s="4"/>
      <c r="M78" s="4"/>
      <c r="N78" s="4"/>
      <c r="O78" s="4"/>
      <c r="P78" s="4"/>
      <c r="Q78" s="4"/>
      <c r="R78" s="4"/>
      <c r="T78" s="4"/>
      <c r="U78" s="4"/>
    </row>
    <row r="79" spans="1:21" ht="15">
      <c r="A79" s="4"/>
      <c r="B79" s="4"/>
      <c r="C79" s="4"/>
      <c r="D79" s="4"/>
      <c r="E79" s="4"/>
      <c r="F79" s="4"/>
      <c r="G79" s="4"/>
      <c r="H79" s="4"/>
      <c r="I79" s="4"/>
      <c r="J79" s="4"/>
      <c r="K79" s="4"/>
      <c r="L79" s="4"/>
      <c r="M79" s="4"/>
      <c r="N79" s="4"/>
      <c r="O79" s="4"/>
      <c r="P79" s="4"/>
      <c r="Q79" s="4"/>
      <c r="R79" s="4"/>
      <c r="T79" s="4"/>
      <c r="U79" s="4"/>
    </row>
    <row r="80" spans="1:24" ht="15">
      <c r="A80" s="4"/>
      <c r="B80" s="4"/>
      <c r="C80" s="4"/>
      <c r="D80" s="4"/>
      <c r="E80" s="4"/>
      <c r="F80" s="4"/>
      <c r="G80" s="4"/>
      <c r="H80" s="4"/>
      <c r="I80" s="4"/>
      <c r="J80" s="4"/>
      <c r="K80" s="4"/>
      <c r="L80" s="4"/>
      <c r="M80" s="4"/>
      <c r="N80" s="4"/>
      <c r="O80" s="4"/>
      <c r="P80" s="4"/>
      <c r="Q80" s="4"/>
      <c r="R80" s="4"/>
      <c r="T80" s="4"/>
      <c r="U80" s="4"/>
      <c r="V80" s="4"/>
      <c r="W80" s="4"/>
      <c r="X80" s="4"/>
    </row>
    <row r="81" spans="1:24" ht="15">
      <c r="A81" s="4"/>
      <c r="B81" s="4"/>
      <c r="C81" s="4"/>
      <c r="D81" s="4"/>
      <c r="E81" s="4"/>
      <c r="F81" s="4"/>
      <c r="G81" s="4"/>
      <c r="H81" s="4"/>
      <c r="I81" s="4"/>
      <c r="J81" s="4"/>
      <c r="K81" s="4"/>
      <c r="L81" s="4"/>
      <c r="M81" s="4"/>
      <c r="N81" s="4"/>
      <c r="O81" s="4"/>
      <c r="P81" s="4"/>
      <c r="Q81" s="4"/>
      <c r="R81" s="4"/>
      <c r="T81" s="4"/>
      <c r="U81" s="4"/>
      <c r="V81" s="4"/>
      <c r="W81" s="4"/>
      <c r="X81" s="4"/>
    </row>
    <row r="82" spans="1:24" ht="15">
      <c r="A82" s="4"/>
      <c r="B82" s="4"/>
      <c r="C82" s="4"/>
      <c r="D82" s="4"/>
      <c r="E82" s="4"/>
      <c r="F82" s="4"/>
      <c r="G82" s="4"/>
      <c r="H82" s="4"/>
      <c r="I82" s="4"/>
      <c r="J82" s="4"/>
      <c r="K82" s="4"/>
      <c r="L82" s="4"/>
      <c r="M82" s="4"/>
      <c r="N82" s="4"/>
      <c r="O82" s="4"/>
      <c r="P82" s="4"/>
      <c r="Q82" s="4"/>
      <c r="R82" s="4"/>
      <c r="T82" s="4"/>
      <c r="U82" s="4"/>
      <c r="V82" s="4"/>
      <c r="W82" s="4"/>
      <c r="X82" s="4"/>
    </row>
    <row r="83" spans="1:24" ht="15">
      <c r="A83" s="4"/>
      <c r="B83" s="4"/>
      <c r="C83" s="4"/>
      <c r="D83" s="4"/>
      <c r="E83" s="4"/>
      <c r="F83" s="4"/>
      <c r="G83" s="4"/>
      <c r="H83" s="4"/>
      <c r="I83" s="4"/>
      <c r="J83" s="4"/>
      <c r="K83" s="4"/>
      <c r="L83" s="4"/>
      <c r="M83" s="4"/>
      <c r="N83" s="4"/>
      <c r="O83" s="4"/>
      <c r="P83" s="4"/>
      <c r="Q83" s="4"/>
      <c r="R83" s="4"/>
      <c r="T83" s="4"/>
      <c r="U83" s="4"/>
      <c r="V83" s="4"/>
      <c r="W83" s="4"/>
      <c r="X83" s="4"/>
    </row>
    <row r="84" spans="1:24" ht="15">
      <c r="A84" s="4"/>
      <c r="B84" s="4"/>
      <c r="C84" s="4"/>
      <c r="D84" s="4"/>
      <c r="E84" s="4"/>
      <c r="F84" s="4"/>
      <c r="G84" s="4"/>
      <c r="H84" s="4"/>
      <c r="I84" s="4"/>
      <c r="J84" s="4"/>
      <c r="K84" s="4"/>
      <c r="L84" s="4"/>
      <c r="M84" s="4"/>
      <c r="N84" s="4"/>
      <c r="O84" s="4"/>
      <c r="P84" s="4"/>
      <c r="Q84" s="4"/>
      <c r="R84" s="4"/>
      <c r="T84" s="4"/>
      <c r="U84" s="4"/>
      <c r="V84" s="4"/>
      <c r="W84" s="4"/>
      <c r="X84" s="4"/>
    </row>
    <row r="85" spans="2:24" ht="15">
      <c r="B85" s="4"/>
      <c r="C85" s="4"/>
      <c r="D85" s="4"/>
      <c r="V85" s="4"/>
      <c r="W85" s="4"/>
      <c r="X85" s="4"/>
    </row>
  </sheetData>
  <sheetProtection/>
  <mergeCells count="5">
    <mergeCell ref="F1:G2"/>
    <mergeCell ref="H1:I2"/>
    <mergeCell ref="J1:K2"/>
    <mergeCell ref="L1:M2"/>
    <mergeCell ref="N1:O2"/>
  </mergeCells>
  <printOptions/>
  <pageMargins left="0.7" right="0.7" top="0.75" bottom="0.75" header="0.3" footer="0.3"/>
  <pageSetup fitToHeight="1" fitToWidth="1" horizontalDpi="600" verticalDpi="600" orientation="portrait" scale="74" r:id="rId1"/>
  <headerFooter>
    <oddHeader>&amp;C&amp;"Arial,Bold"&amp;12 2018 ALCAN 5000
DAY 4</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R58"/>
  <sheetViews>
    <sheetView zoomScale="87" zoomScaleNormal="87" zoomScalePageLayoutView="0" workbookViewId="0" topLeftCell="A1">
      <selection activeCell="F9" sqref="F9"/>
    </sheetView>
  </sheetViews>
  <sheetFormatPr defaultColWidth="9.140625" defaultRowHeight="12.75"/>
  <cols>
    <col min="1" max="1" width="3.8515625" style="3" bestFit="1" customWidth="1"/>
    <col min="2" max="2" width="19.140625" style="3" bestFit="1" customWidth="1"/>
    <col min="3" max="3" width="23.8515625" style="3" bestFit="1" customWidth="1"/>
    <col min="4" max="4" width="20.140625" style="3" hidden="1" customWidth="1"/>
    <col min="5" max="5" width="13.8515625" style="3" customWidth="1"/>
    <col min="6" max="6" width="10.421875" style="45" bestFit="1" customWidth="1"/>
    <col min="7" max="7" width="10.421875" style="3" bestFit="1" customWidth="1"/>
    <col min="8" max="8" width="10.421875" style="3" customWidth="1"/>
    <col min="9" max="9" width="10.00390625" style="45" bestFit="1" customWidth="1"/>
    <col min="10" max="12" width="10.421875" style="3" hidden="1" customWidth="1"/>
    <col min="13" max="13" width="14.28125" style="3" hidden="1" customWidth="1"/>
    <col min="14" max="14" width="12.28125" style="3" hidden="1" customWidth="1"/>
    <col min="15" max="15" width="10.7109375" style="3" hidden="1" customWidth="1"/>
    <col min="16" max="16" width="11.8515625" style="56" hidden="1" customWidth="1"/>
    <col min="17" max="17" width="8.57421875" style="56" hidden="1" customWidth="1"/>
    <col min="18" max="18" width="11.7109375" style="3" bestFit="1" customWidth="1"/>
    <col min="19" max="19" width="10.57421875" style="6" customWidth="1"/>
    <col min="20" max="20" width="34.140625" style="3" bestFit="1" customWidth="1"/>
    <col min="21" max="21" width="4.7109375" style="3" bestFit="1" customWidth="1"/>
    <col min="22" max="22" width="3.8515625" style="3" bestFit="1" customWidth="1"/>
    <col min="23" max="23" width="4.7109375" style="3" customWidth="1"/>
    <col min="24" max="24" width="3.8515625" style="3" bestFit="1" customWidth="1"/>
    <col min="25" max="25" width="4.7109375" style="3" customWidth="1"/>
    <col min="26" max="26" width="5.7109375" style="3" bestFit="1" customWidth="1"/>
    <col min="27" max="27" width="4.7109375" style="3" customWidth="1"/>
    <col min="28" max="28" width="3.8515625" style="3" bestFit="1" customWidth="1"/>
    <col min="29" max="29" width="4.7109375" style="3" customWidth="1"/>
    <col min="30" max="30" width="3.8515625" style="3" bestFit="1" customWidth="1"/>
    <col min="31" max="31" width="4.7109375" style="3" customWidth="1"/>
    <col min="32" max="32" width="3.8515625" style="3" bestFit="1" customWidth="1"/>
    <col min="33" max="33" width="4.7109375" style="3" customWidth="1"/>
    <col min="34" max="34" width="6.140625" style="3" customWidth="1"/>
    <col min="35" max="35" width="4.7109375" style="3" bestFit="1" customWidth="1"/>
    <col min="36" max="36" width="5.57421875" style="3" customWidth="1"/>
    <col min="37" max="37" width="4.7109375" style="3" bestFit="1" customWidth="1"/>
    <col min="38" max="38" width="4.8515625" style="3" customWidth="1"/>
    <col min="39" max="39" width="4.7109375" style="3" customWidth="1"/>
    <col min="40" max="40" width="3.8515625" style="3" bestFit="1" customWidth="1"/>
    <col min="41" max="41" width="4.7109375" style="3" customWidth="1"/>
    <col min="42" max="42" width="3.8515625" style="3" bestFit="1" customWidth="1"/>
    <col min="43" max="43" width="4.7109375" style="3" bestFit="1" customWidth="1"/>
    <col min="44" max="44" width="8.7109375" style="3" bestFit="1" customWidth="1"/>
    <col min="45" max="45" width="10.7109375" style="4" bestFit="1" customWidth="1"/>
    <col min="46" max="46" width="10.8515625" style="4" bestFit="1" customWidth="1"/>
    <col min="47" max="48" width="5.140625" style="4" customWidth="1"/>
    <col min="49" max="16384" width="9.140625" style="4" customWidth="1"/>
  </cols>
  <sheetData>
    <row r="1" spans="1:44" ht="18.75">
      <c r="A1" s="53"/>
      <c r="B1" s="100"/>
      <c r="C1" s="101"/>
      <c r="D1" s="101"/>
      <c r="E1" s="101"/>
      <c r="F1" s="194" t="s">
        <v>16</v>
      </c>
      <c r="G1" s="195" t="s">
        <v>16</v>
      </c>
      <c r="H1" s="195" t="s">
        <v>16</v>
      </c>
      <c r="I1" s="194" t="s">
        <v>16</v>
      </c>
      <c r="J1" s="195" t="s">
        <v>16</v>
      </c>
      <c r="K1" s="195" t="s">
        <v>16</v>
      </c>
      <c r="L1" s="195" t="s">
        <v>16</v>
      </c>
      <c r="M1" s="195" t="s">
        <v>1</v>
      </c>
      <c r="N1" s="195" t="s">
        <v>1</v>
      </c>
      <c r="O1" s="195" t="s">
        <v>8</v>
      </c>
      <c r="P1" s="195" t="s">
        <v>10</v>
      </c>
      <c r="Q1" s="195" t="s">
        <v>28</v>
      </c>
      <c r="R1" s="196" t="s">
        <v>1</v>
      </c>
      <c r="S1" s="105" t="s">
        <v>8</v>
      </c>
      <c r="T1" s="4"/>
      <c r="U1" s="4"/>
      <c r="V1" s="4"/>
      <c r="W1" s="4"/>
      <c r="X1" s="4"/>
      <c r="Y1" s="4"/>
      <c r="Z1" s="4"/>
      <c r="AA1" s="4"/>
      <c r="AB1" s="4"/>
      <c r="AC1" s="4"/>
      <c r="AD1" s="4"/>
      <c r="AE1" s="4"/>
      <c r="AF1" s="4"/>
      <c r="AG1" s="4"/>
      <c r="AH1" s="4"/>
      <c r="AI1" s="4"/>
      <c r="AJ1" s="4"/>
      <c r="AK1" s="4"/>
      <c r="AL1" s="4"/>
      <c r="AM1" s="4"/>
      <c r="AN1" s="4"/>
      <c r="AO1" s="4"/>
      <c r="AP1" s="4"/>
      <c r="AQ1" s="4"/>
      <c r="AR1" s="4"/>
    </row>
    <row r="2" spans="1:19" s="3" customFormat="1" ht="19.5" thickBot="1">
      <c r="A2" s="333" t="s">
        <v>9</v>
      </c>
      <c r="B2" s="334" t="s">
        <v>5</v>
      </c>
      <c r="C2" s="335" t="s">
        <v>285</v>
      </c>
      <c r="D2" s="335" t="s">
        <v>6</v>
      </c>
      <c r="E2" s="335" t="s">
        <v>7</v>
      </c>
      <c r="F2" s="336" t="s">
        <v>18</v>
      </c>
      <c r="G2" s="337" t="s">
        <v>47</v>
      </c>
      <c r="H2" s="337" t="s">
        <v>167</v>
      </c>
      <c r="I2" s="336" t="s">
        <v>168</v>
      </c>
      <c r="J2" s="337" t="s">
        <v>35</v>
      </c>
      <c r="K2" s="337" t="s">
        <v>48</v>
      </c>
      <c r="L2" s="337" t="s">
        <v>20</v>
      </c>
      <c r="M2" s="383" t="s">
        <v>19</v>
      </c>
      <c r="N2" s="337" t="s">
        <v>30</v>
      </c>
      <c r="O2" s="337" t="s">
        <v>4</v>
      </c>
      <c r="P2" s="337" t="s">
        <v>4</v>
      </c>
      <c r="Q2" s="337" t="s">
        <v>9</v>
      </c>
      <c r="R2" s="338" t="s">
        <v>55</v>
      </c>
      <c r="S2" s="339" t="s">
        <v>4</v>
      </c>
    </row>
    <row r="3" spans="1:44" ht="19.5" thickTop="1">
      <c r="A3" s="202">
        <f>Entry!A3</f>
        <v>2</v>
      </c>
      <c r="B3" s="203" t="str">
        <f>Entry!B3</f>
        <v>McKinnon</v>
      </c>
      <c r="C3" s="203" t="str">
        <f>Entry!C3</f>
        <v>Putnam/Schneider</v>
      </c>
      <c r="D3" s="203" t="e">
        <f>'Class info'!#REF!</f>
        <v>#REF!</v>
      </c>
      <c r="E3" s="204"/>
      <c r="F3" s="319">
        <f>'Day 1'!AQ5</f>
        <v>5</v>
      </c>
      <c r="G3" s="319">
        <f>'Day 2'!AB5</f>
        <v>6</v>
      </c>
      <c r="H3" s="319">
        <f>'Day 3'!AB5</f>
        <v>10</v>
      </c>
      <c r="I3" s="319">
        <f>'Day 4'!R5</f>
        <v>1</v>
      </c>
      <c r="J3" s="319" t="e">
        <f>'Day 6'!#REF!</f>
        <v>#REF!</v>
      </c>
      <c r="K3" s="319" t="e">
        <f>'Day 8'!#REF!</f>
        <v>#REF!</v>
      </c>
      <c r="L3" s="319" t="e">
        <f>'Day 9'!#REF!</f>
        <v>#REF!</v>
      </c>
      <c r="M3" s="331" t="e">
        <f>F3+G3+J3+K3+L3</f>
        <v>#REF!</v>
      </c>
      <c r="N3" s="331" t="e">
        <f>I3+M3</f>
        <v>#REF!</v>
      </c>
      <c r="O3" s="332" t="e">
        <f aca="true" t="shared" si="0" ref="O3:O34">RANK(N3,$N$3:$N$25,1)</f>
        <v>#REF!</v>
      </c>
      <c r="P3" s="320">
        <f>'Class scores'!G31</f>
        <v>0</v>
      </c>
      <c r="Q3" s="320">
        <f>A3</f>
        <v>2</v>
      </c>
      <c r="R3" s="320">
        <f>F3+G3+H3+I3</f>
        <v>22</v>
      </c>
      <c r="S3" s="197">
        <f aca="true" t="shared" si="1" ref="S3:S34">RANK(R3,$R$3:$R$52,1)</f>
        <v>1</v>
      </c>
      <c r="T3" s="4"/>
      <c r="U3" s="4"/>
      <c r="V3" s="4"/>
      <c r="W3" s="4"/>
      <c r="X3" s="4"/>
      <c r="Y3" s="4"/>
      <c r="Z3" s="4"/>
      <c r="AA3" s="4"/>
      <c r="AB3" s="4"/>
      <c r="AC3" s="4"/>
      <c r="AD3" s="4"/>
      <c r="AE3" s="4"/>
      <c r="AF3" s="4"/>
      <c r="AG3" s="4"/>
      <c r="AH3" s="4"/>
      <c r="AI3" s="4"/>
      <c r="AJ3" s="4"/>
      <c r="AK3" s="4"/>
      <c r="AL3" s="4"/>
      <c r="AM3" s="4"/>
      <c r="AN3" s="4"/>
      <c r="AO3" s="4"/>
      <c r="AP3" s="4"/>
      <c r="AQ3" s="4"/>
      <c r="AR3" s="4"/>
    </row>
    <row r="4" spans="1:44" ht="18.75">
      <c r="A4" s="99">
        <f>Entry!A4</f>
        <v>3</v>
      </c>
      <c r="B4" s="103" t="str">
        <f>Entry!B4</f>
        <v>Adams</v>
      </c>
      <c r="C4" s="103" t="str">
        <f>Entry!C4</f>
        <v>Bonaime</v>
      </c>
      <c r="D4" s="103" t="e">
        <f>'Class info'!#REF!</f>
        <v>#REF!</v>
      </c>
      <c r="E4" s="201"/>
      <c r="F4" s="321">
        <f>'Day 1'!AQ6</f>
        <v>145</v>
      </c>
      <c r="G4" s="321">
        <f>'Day 2'!AB6</f>
        <v>26</v>
      </c>
      <c r="H4" s="321">
        <f>'Day 3'!AB6</f>
        <v>73</v>
      </c>
      <c r="I4" s="321">
        <f>'Day 4'!R6</f>
        <v>63</v>
      </c>
      <c r="J4" s="321" t="str">
        <f>'Day 6'!N4</f>
        <v>L</v>
      </c>
      <c r="K4" s="321" t="e">
        <f>'Day 8'!#REF!</f>
        <v>#REF!</v>
      </c>
      <c r="L4" s="321" t="e">
        <f>'Day 9'!#REF!</f>
        <v>#REF!</v>
      </c>
      <c r="M4" s="327" t="e">
        <f aca="true" t="shared" si="2" ref="M4:M52">F4+G4+J4+K4+L4</f>
        <v>#VALUE!</v>
      </c>
      <c r="N4" s="327" t="e">
        <f aca="true" t="shared" si="3" ref="N4:N52">I4+M4</f>
        <v>#VALUE!</v>
      </c>
      <c r="O4" s="328" t="e">
        <f t="shared" si="0"/>
        <v>#VALUE!</v>
      </c>
      <c r="P4" s="322">
        <f>'Class scores'!G32</f>
        <v>1</v>
      </c>
      <c r="Q4" s="322">
        <f aca="true" t="shared" si="4" ref="Q4:Q52">A4</f>
        <v>3</v>
      </c>
      <c r="R4" s="322">
        <f aca="true" t="shared" si="5" ref="R4:R52">F4+G4+H4+I4</f>
        <v>307</v>
      </c>
      <c r="S4" s="106">
        <f t="shared" si="1"/>
        <v>19</v>
      </c>
      <c r="T4" s="4" t="s">
        <v>51</v>
      </c>
      <c r="U4" s="4"/>
      <c r="V4" s="4"/>
      <c r="W4" s="4"/>
      <c r="X4" s="4"/>
      <c r="Y4" s="4"/>
      <c r="Z4" s="4"/>
      <c r="AA4" s="4"/>
      <c r="AB4" s="4"/>
      <c r="AC4" s="4"/>
      <c r="AD4" s="4"/>
      <c r="AE4" s="4"/>
      <c r="AF4" s="4"/>
      <c r="AG4" s="4"/>
      <c r="AH4" s="4"/>
      <c r="AI4" s="4"/>
      <c r="AJ4" s="4"/>
      <c r="AK4" s="4"/>
      <c r="AL4" s="4"/>
      <c r="AM4" s="4"/>
      <c r="AN4" s="4"/>
      <c r="AO4" s="4"/>
      <c r="AP4" s="4"/>
      <c r="AQ4" s="4"/>
      <c r="AR4" s="4"/>
    </row>
    <row r="5" spans="1:44" ht="18.75">
      <c r="A5" s="99">
        <f>Entry!A5</f>
        <v>4</v>
      </c>
      <c r="B5" s="103" t="str">
        <f>Entry!B5</f>
        <v>Wade</v>
      </c>
      <c r="C5" s="103" t="str">
        <f>Entry!C5</f>
        <v>Moghaddam</v>
      </c>
      <c r="D5" s="103" t="e">
        <f>'Class info'!#REF!</f>
        <v>#REF!</v>
      </c>
      <c r="E5" s="201"/>
      <c r="F5" s="321">
        <f>'Day 1'!AQ7</f>
        <v>340</v>
      </c>
      <c r="G5" s="321">
        <f>'Day 2'!AB7</f>
        <v>43</v>
      </c>
      <c r="H5" s="321">
        <f>'Day 3'!AB7</f>
        <v>86</v>
      </c>
      <c r="I5" s="321">
        <f>'Day 4'!R7</f>
        <v>-15</v>
      </c>
      <c r="J5" s="321" t="str">
        <f>'Day 6'!N5</f>
        <v>E</v>
      </c>
      <c r="K5" s="321" t="e">
        <f>'Day 8'!#REF!</f>
        <v>#REF!</v>
      </c>
      <c r="L5" s="321" t="e">
        <f>'Day 9'!#REF!</f>
        <v>#REF!</v>
      </c>
      <c r="M5" s="327" t="e">
        <f t="shared" si="2"/>
        <v>#VALUE!</v>
      </c>
      <c r="N5" s="327" t="e">
        <f t="shared" si="3"/>
        <v>#VALUE!</v>
      </c>
      <c r="O5" s="328" t="e">
        <f t="shared" si="0"/>
        <v>#VALUE!</v>
      </c>
      <c r="P5" s="322">
        <f>'Class scores'!G33</f>
        <v>0</v>
      </c>
      <c r="Q5" s="322">
        <f t="shared" si="4"/>
        <v>4</v>
      </c>
      <c r="R5" s="322">
        <f t="shared" si="5"/>
        <v>454</v>
      </c>
      <c r="S5" s="106">
        <f t="shared" si="1"/>
        <v>29</v>
      </c>
      <c r="T5" s="4"/>
      <c r="U5" s="4"/>
      <c r="V5" s="4"/>
      <c r="W5" s="4"/>
      <c r="X5" s="4"/>
      <c r="Y5" s="4"/>
      <c r="Z5" s="4"/>
      <c r="AA5" s="4"/>
      <c r="AB5" s="4"/>
      <c r="AC5" s="4"/>
      <c r="AD5" s="4"/>
      <c r="AE5" s="4"/>
      <c r="AF5" s="4"/>
      <c r="AG5" s="4"/>
      <c r="AH5" s="4"/>
      <c r="AI5" s="4"/>
      <c r="AJ5" s="4"/>
      <c r="AK5" s="4"/>
      <c r="AL5" s="4"/>
      <c r="AM5" s="4"/>
      <c r="AN5" s="4"/>
      <c r="AO5" s="4"/>
      <c r="AP5" s="4"/>
      <c r="AQ5" s="4"/>
      <c r="AR5" s="4"/>
    </row>
    <row r="6" spans="1:44" ht="18.75">
      <c r="A6" s="99">
        <f>Entry!A6</f>
        <v>5</v>
      </c>
      <c r="B6" s="103" t="str">
        <f>Entry!B6</f>
        <v>Cole</v>
      </c>
      <c r="C6" s="103" t="str">
        <f>Entry!C6</f>
        <v>Corbett</v>
      </c>
      <c r="D6" s="103" t="e">
        <f>'Class info'!#REF!</f>
        <v>#REF!</v>
      </c>
      <c r="E6" s="201"/>
      <c r="F6" s="321">
        <f>'Day 1'!AQ8</f>
        <v>145</v>
      </c>
      <c r="G6" s="321">
        <f>'Day 2'!AB8</f>
        <v>31</v>
      </c>
      <c r="H6" s="321">
        <f>'Day 3'!AB8</f>
        <v>83</v>
      </c>
      <c r="I6" s="321">
        <f>'Day 4'!R8</f>
        <v>7</v>
      </c>
      <c r="J6" s="321" t="str">
        <f>'Day 6'!N6</f>
        <v>E</v>
      </c>
      <c r="K6" s="321" t="e">
        <f>'Day 8'!#REF!</f>
        <v>#REF!</v>
      </c>
      <c r="L6" s="321" t="e">
        <f>'Day 9'!#REF!</f>
        <v>#REF!</v>
      </c>
      <c r="M6" s="327" t="e">
        <f t="shared" si="2"/>
        <v>#VALUE!</v>
      </c>
      <c r="N6" s="327" t="e">
        <f t="shared" si="3"/>
        <v>#VALUE!</v>
      </c>
      <c r="O6" s="328" t="e">
        <f t="shared" si="0"/>
        <v>#VALUE!</v>
      </c>
      <c r="P6" s="322">
        <f>'Class scores'!G34</f>
        <v>1</v>
      </c>
      <c r="Q6" s="322">
        <f t="shared" si="4"/>
        <v>5</v>
      </c>
      <c r="R6" s="322">
        <f t="shared" si="5"/>
        <v>266</v>
      </c>
      <c r="S6" s="106">
        <f t="shared" si="1"/>
        <v>13</v>
      </c>
      <c r="T6" s="4"/>
      <c r="U6" s="4"/>
      <c r="V6" s="4"/>
      <c r="W6" s="4"/>
      <c r="X6" s="4"/>
      <c r="Y6" s="4"/>
      <c r="Z6" s="4"/>
      <c r="AA6" s="4"/>
      <c r="AB6" s="4"/>
      <c r="AC6" s="4"/>
      <c r="AD6" s="4"/>
      <c r="AE6" s="4"/>
      <c r="AF6" s="4"/>
      <c r="AG6" s="4"/>
      <c r="AH6" s="4"/>
      <c r="AI6" s="4"/>
      <c r="AJ6" s="4"/>
      <c r="AK6" s="4"/>
      <c r="AL6" s="4"/>
      <c r="AM6" s="4"/>
      <c r="AN6" s="4"/>
      <c r="AO6" s="4"/>
      <c r="AP6" s="4"/>
      <c r="AQ6" s="4"/>
      <c r="AR6" s="4"/>
    </row>
    <row r="7" spans="1:44" ht="18.75">
      <c r="A7" s="99">
        <f>Entry!A7</f>
        <v>6</v>
      </c>
      <c r="B7" s="103" t="str">
        <f>Entry!B7</f>
        <v>Blackie</v>
      </c>
      <c r="C7" s="103" t="str">
        <f>Entry!C7</f>
        <v>Blackie</v>
      </c>
      <c r="D7" s="103" t="e">
        <f>'Class info'!#REF!</f>
        <v>#REF!</v>
      </c>
      <c r="E7" s="201"/>
      <c r="F7" s="321">
        <f>'Day 1'!AQ9</f>
        <v>256</v>
      </c>
      <c r="G7" s="321">
        <f>'Day 2'!AB9</f>
        <v>129</v>
      </c>
      <c r="H7" s="321">
        <f>'Day 3'!AB9</f>
        <v>144</v>
      </c>
      <c r="I7" s="321">
        <f>'Day 4'!R9</f>
        <v>31</v>
      </c>
      <c r="J7" s="321" t="str">
        <f>'Day 6'!N7</f>
        <v>L</v>
      </c>
      <c r="K7" s="321" t="e">
        <f>'Day 8'!#REF!</f>
        <v>#REF!</v>
      </c>
      <c r="L7" s="321" t="e">
        <f>'Day 9'!#REF!</f>
        <v>#REF!</v>
      </c>
      <c r="M7" s="327" t="e">
        <f t="shared" si="2"/>
        <v>#VALUE!</v>
      </c>
      <c r="N7" s="327" t="e">
        <f t="shared" si="3"/>
        <v>#VALUE!</v>
      </c>
      <c r="O7" s="328" t="e">
        <f t="shared" si="0"/>
        <v>#VALUE!</v>
      </c>
      <c r="P7" s="322">
        <f>'Class scores'!G35</f>
        <v>2</v>
      </c>
      <c r="Q7" s="322">
        <f t="shared" si="4"/>
        <v>6</v>
      </c>
      <c r="R7" s="322">
        <f t="shared" si="5"/>
        <v>560</v>
      </c>
      <c r="S7" s="106">
        <f t="shared" si="1"/>
        <v>36</v>
      </c>
      <c r="T7" s="4"/>
      <c r="U7" s="4"/>
      <c r="V7" s="4"/>
      <c r="W7" s="4"/>
      <c r="X7" s="4"/>
      <c r="Y7" s="4"/>
      <c r="Z7" s="4"/>
      <c r="AA7" s="4"/>
      <c r="AB7" s="4"/>
      <c r="AC7" s="4"/>
      <c r="AD7" s="4"/>
      <c r="AE7" s="4"/>
      <c r="AF7" s="4"/>
      <c r="AG7" s="4"/>
      <c r="AH7" s="4"/>
      <c r="AI7" s="4"/>
      <c r="AJ7" s="4"/>
      <c r="AK7" s="4"/>
      <c r="AL7" s="4"/>
      <c r="AM7" s="4"/>
      <c r="AN7" s="4"/>
      <c r="AO7" s="4"/>
      <c r="AP7" s="4"/>
      <c r="AQ7" s="4"/>
      <c r="AR7" s="4"/>
    </row>
    <row r="8" spans="1:44" ht="18.75">
      <c r="A8" s="99">
        <f>Entry!A8</f>
        <v>7</v>
      </c>
      <c r="B8" s="103" t="str">
        <f>Entry!B8</f>
        <v>Hines</v>
      </c>
      <c r="C8" s="103" t="str">
        <f>Entry!C8</f>
        <v>Zimmerman</v>
      </c>
      <c r="D8" s="103" t="e">
        <f>'Class info'!#REF!</f>
        <v>#REF!</v>
      </c>
      <c r="E8" s="201"/>
      <c r="F8" s="321">
        <f>'Day 1'!AQ10</f>
        <v>160</v>
      </c>
      <c r="G8" s="321">
        <f>'Day 2'!AB10</f>
        <v>35</v>
      </c>
      <c r="H8" s="321">
        <f>'Day 3'!AB10</f>
        <v>21</v>
      </c>
      <c r="I8" s="321">
        <f>'Day 4'!R10</f>
        <v>67</v>
      </c>
      <c r="J8" s="321" t="str">
        <f>'Day 6'!N8</f>
        <v>L</v>
      </c>
      <c r="K8" s="321" t="e">
        <f>'Day 8'!#REF!</f>
        <v>#REF!</v>
      </c>
      <c r="L8" s="321" t="e">
        <f>'Day 9'!#REF!</f>
        <v>#REF!</v>
      </c>
      <c r="M8" s="327" t="e">
        <f t="shared" si="2"/>
        <v>#VALUE!</v>
      </c>
      <c r="N8" s="327" t="e">
        <f t="shared" si="3"/>
        <v>#VALUE!</v>
      </c>
      <c r="O8" s="328" t="e">
        <f t="shared" si="0"/>
        <v>#VALUE!</v>
      </c>
      <c r="P8" s="322">
        <f>'Class scores'!G36</f>
        <v>3</v>
      </c>
      <c r="Q8" s="322">
        <f t="shared" si="4"/>
        <v>7</v>
      </c>
      <c r="R8" s="322">
        <f t="shared" si="5"/>
        <v>283</v>
      </c>
      <c r="S8" s="106">
        <f t="shared" si="1"/>
        <v>15</v>
      </c>
      <c r="T8" s="4"/>
      <c r="U8" s="4"/>
      <c r="V8" s="4"/>
      <c r="W8" s="4"/>
      <c r="X8" s="4"/>
      <c r="Y8" s="4"/>
      <c r="Z8" s="4"/>
      <c r="AA8" s="4"/>
      <c r="AB8" s="4"/>
      <c r="AC8" s="4"/>
      <c r="AD8" s="4"/>
      <c r="AE8" s="4"/>
      <c r="AF8" s="4"/>
      <c r="AG8" s="4"/>
      <c r="AH8" s="4"/>
      <c r="AI8" s="4"/>
      <c r="AJ8" s="4"/>
      <c r="AK8" s="4"/>
      <c r="AL8" s="4"/>
      <c r="AM8" s="4"/>
      <c r="AN8" s="4"/>
      <c r="AO8" s="4"/>
      <c r="AP8" s="4"/>
      <c r="AQ8" s="4"/>
      <c r="AR8" s="4"/>
    </row>
    <row r="9" spans="1:44" ht="18.75">
      <c r="A9" s="99">
        <f>Entry!A9</f>
        <v>8</v>
      </c>
      <c r="B9" s="103" t="str">
        <f>Entry!B9</f>
        <v>Cramer</v>
      </c>
      <c r="C9" s="103" t="str">
        <f>Entry!C9</f>
        <v>Cramer/Handow</v>
      </c>
      <c r="D9" s="103" t="e">
        <f>'Class info'!#REF!</f>
        <v>#REF!</v>
      </c>
      <c r="E9" s="201"/>
      <c r="F9" s="321">
        <f>'Day 1'!AQ11</f>
        <v>1</v>
      </c>
      <c r="G9" s="321">
        <f>'Day 2'!AB11</f>
        <v>18</v>
      </c>
      <c r="H9" s="321">
        <f>'Day 3'!AB11</f>
        <v>13</v>
      </c>
      <c r="I9" s="321">
        <f>'Day 4'!R11</f>
        <v>29</v>
      </c>
      <c r="J9" s="321" t="str">
        <f>'Day 6'!N9</f>
        <v>E</v>
      </c>
      <c r="K9" s="321" t="e">
        <f>'Day 8'!#REF!</f>
        <v>#REF!</v>
      </c>
      <c r="L9" s="321" t="e">
        <f>'Day 9'!#REF!</f>
        <v>#REF!</v>
      </c>
      <c r="M9" s="327" t="e">
        <f t="shared" si="2"/>
        <v>#VALUE!</v>
      </c>
      <c r="N9" s="327" t="e">
        <f t="shared" si="3"/>
        <v>#VALUE!</v>
      </c>
      <c r="O9" s="328" t="e">
        <f t="shared" si="0"/>
        <v>#VALUE!</v>
      </c>
      <c r="P9" s="322">
        <f>'Class scores'!G49</f>
        <v>3</v>
      </c>
      <c r="Q9" s="322">
        <f t="shared" si="4"/>
        <v>8</v>
      </c>
      <c r="R9" s="322">
        <f t="shared" si="5"/>
        <v>61</v>
      </c>
      <c r="S9" s="106">
        <f t="shared" si="1"/>
        <v>2</v>
      </c>
      <c r="T9" s="4"/>
      <c r="U9" s="4"/>
      <c r="V9" s="4"/>
      <c r="W9" s="4"/>
      <c r="X9" s="4"/>
      <c r="Y9" s="4"/>
      <c r="Z9" s="4"/>
      <c r="AA9" s="4"/>
      <c r="AB9" s="4"/>
      <c r="AC9" s="4"/>
      <c r="AD9" s="4"/>
      <c r="AE9" s="4"/>
      <c r="AF9" s="4"/>
      <c r="AG9" s="4"/>
      <c r="AH9" s="4"/>
      <c r="AI9" s="4"/>
      <c r="AJ9" s="4"/>
      <c r="AK9" s="4"/>
      <c r="AL9" s="4"/>
      <c r="AM9" s="4"/>
      <c r="AN9" s="4"/>
      <c r="AO9" s="4"/>
      <c r="AP9" s="4"/>
      <c r="AQ9" s="4"/>
      <c r="AR9" s="4"/>
    </row>
    <row r="10" spans="1:44" ht="18.75">
      <c r="A10" s="99">
        <f>Entry!A10</f>
        <v>9</v>
      </c>
      <c r="B10" s="103" t="str">
        <f>Entry!B10</f>
        <v>Riddell</v>
      </c>
      <c r="C10" s="103" t="str">
        <f>Entry!C10</f>
        <v>Riddell</v>
      </c>
      <c r="D10" s="103" t="e">
        <f>'Class info'!#REF!</f>
        <v>#REF!</v>
      </c>
      <c r="E10" s="201"/>
      <c r="F10" s="321">
        <f>'Day 1'!AQ12</f>
        <v>57</v>
      </c>
      <c r="G10" s="321">
        <f>'Day 2'!AB12</f>
        <v>38</v>
      </c>
      <c r="H10" s="321">
        <f>'Day 3'!AB12</f>
        <v>19</v>
      </c>
      <c r="I10" s="321">
        <f>'Day 4'!R12</f>
        <v>2</v>
      </c>
      <c r="J10" s="321" t="str">
        <f>'Day 6'!N10</f>
        <v>--</v>
      </c>
      <c r="K10" s="321" t="e">
        <f>'Day 8'!#REF!</f>
        <v>#REF!</v>
      </c>
      <c r="L10" s="321" t="e">
        <f>'Day 9'!#REF!</f>
        <v>#REF!</v>
      </c>
      <c r="M10" s="327" t="e">
        <f t="shared" si="2"/>
        <v>#VALUE!</v>
      </c>
      <c r="N10" s="327" t="e">
        <f t="shared" si="3"/>
        <v>#VALUE!</v>
      </c>
      <c r="O10" s="328" t="e">
        <f t="shared" si="0"/>
        <v>#VALUE!</v>
      </c>
      <c r="P10" s="322">
        <f>'Class scores'!G37</f>
        <v>0</v>
      </c>
      <c r="Q10" s="322">
        <f t="shared" si="4"/>
        <v>9</v>
      </c>
      <c r="R10" s="322">
        <f t="shared" si="5"/>
        <v>116</v>
      </c>
      <c r="S10" s="106">
        <f t="shared" si="1"/>
        <v>5</v>
      </c>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8.75">
      <c r="A11" s="99">
        <f>Entry!A11</f>
        <v>10</v>
      </c>
      <c r="B11" s="103" t="str">
        <f>Entry!B11</f>
        <v>Hayslip</v>
      </c>
      <c r="C11" s="103" t="str">
        <f>Entry!C11</f>
        <v>Kriesen</v>
      </c>
      <c r="D11" s="103" t="e">
        <f>'Class info'!#REF!</f>
        <v>#REF!</v>
      </c>
      <c r="E11" s="201" t="s">
        <v>17</v>
      </c>
      <c r="F11" s="321">
        <f>'Day 1'!AQ13</f>
        <v>112</v>
      </c>
      <c r="G11" s="321">
        <f>'Day 2'!AB13</f>
        <v>25</v>
      </c>
      <c r="H11" s="321">
        <f>'Day 3'!AB13</f>
        <v>39</v>
      </c>
      <c r="I11" s="321">
        <f>'Day 4'!R13</f>
        <v>-13</v>
      </c>
      <c r="J11" s="321" t="str">
        <f>'Day 6'!N11</f>
        <v>L</v>
      </c>
      <c r="K11" s="321" t="e">
        <f>'Day 8'!#REF!</f>
        <v>#REF!</v>
      </c>
      <c r="L11" s="321" t="e">
        <f>'Day 9'!#REF!</f>
        <v>#REF!</v>
      </c>
      <c r="M11" s="327" t="e">
        <f t="shared" si="2"/>
        <v>#VALUE!</v>
      </c>
      <c r="N11" s="327" t="e">
        <f t="shared" si="3"/>
        <v>#VALUE!</v>
      </c>
      <c r="O11" s="328" t="e">
        <f t="shared" si="0"/>
        <v>#VALUE!</v>
      </c>
      <c r="P11" s="322">
        <f>'Class scores'!G38</f>
        <v>1</v>
      </c>
      <c r="Q11" s="322">
        <f t="shared" si="4"/>
        <v>10</v>
      </c>
      <c r="R11" s="322">
        <f t="shared" si="5"/>
        <v>163</v>
      </c>
      <c r="S11" s="106">
        <f t="shared" si="1"/>
        <v>9</v>
      </c>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8.75">
      <c r="A12" s="99">
        <f>Entry!A12</f>
        <v>11</v>
      </c>
      <c r="B12" s="103" t="str">
        <f>Entry!B12</f>
        <v>Pyck</v>
      </c>
      <c r="C12" s="103" t="str">
        <f>Entry!C12</f>
        <v>Nelson</v>
      </c>
      <c r="D12" s="103" t="e">
        <f>'Class info'!#REF!</f>
        <v>#REF!</v>
      </c>
      <c r="E12" s="201"/>
      <c r="F12" s="321">
        <f>'Day 1'!AQ14</f>
        <v>139</v>
      </c>
      <c r="G12" s="321">
        <f>'Day 2'!AB14</f>
        <v>112</v>
      </c>
      <c r="H12" s="321">
        <f>'Day 3'!AB14</f>
        <v>33</v>
      </c>
      <c r="I12" s="321">
        <f>'Day 4'!R14</f>
        <v>9</v>
      </c>
      <c r="J12" s="321" t="str">
        <f>'Day 6'!N12</f>
        <v>E</v>
      </c>
      <c r="K12" s="321" t="e">
        <f>'Day 8'!#REF!</f>
        <v>#REF!</v>
      </c>
      <c r="L12" s="321" t="e">
        <f>'Day 9'!#REF!</f>
        <v>#REF!</v>
      </c>
      <c r="M12" s="327" t="e">
        <f t="shared" si="2"/>
        <v>#VALUE!</v>
      </c>
      <c r="N12" s="327" t="e">
        <f t="shared" si="3"/>
        <v>#VALUE!</v>
      </c>
      <c r="O12" s="328" t="e">
        <f t="shared" si="0"/>
        <v>#VALUE!</v>
      </c>
      <c r="P12" s="322" t="e">
        <f>'Class scores'!#REF!</f>
        <v>#REF!</v>
      </c>
      <c r="Q12" s="322">
        <f t="shared" si="4"/>
        <v>11</v>
      </c>
      <c r="R12" s="322">
        <f t="shared" si="5"/>
        <v>293</v>
      </c>
      <c r="S12" s="106">
        <f t="shared" si="1"/>
        <v>17</v>
      </c>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18.75">
      <c r="A13" s="99">
        <f>Entry!A13</f>
        <v>12</v>
      </c>
      <c r="B13" s="103" t="str">
        <f>Entry!B13</f>
        <v>Cairns</v>
      </c>
      <c r="C13" s="103" t="str">
        <f>Entry!C13</f>
        <v>Cairns</v>
      </c>
      <c r="D13" s="103" t="e">
        <f>'Class info'!#REF!</f>
        <v>#REF!</v>
      </c>
      <c r="E13" s="201"/>
      <c r="F13" s="321">
        <f>'Day 1'!AQ15</f>
        <v>124</v>
      </c>
      <c r="G13" s="321">
        <f>'Day 2'!AB15</f>
        <v>77</v>
      </c>
      <c r="H13" s="321">
        <f>'Day 3'!AB15</f>
        <v>32</v>
      </c>
      <c r="I13" s="321">
        <f>'Day 4'!R15</f>
        <v>-15</v>
      </c>
      <c r="J13" s="321" t="str">
        <f>'Day 6'!N13</f>
        <v>L</v>
      </c>
      <c r="K13" s="321" t="e">
        <f>'Day 8'!#REF!</f>
        <v>#REF!</v>
      </c>
      <c r="L13" s="321" t="e">
        <f>'Day 9'!#REF!</f>
        <v>#REF!</v>
      </c>
      <c r="M13" s="327" t="e">
        <f t="shared" si="2"/>
        <v>#VALUE!</v>
      </c>
      <c r="N13" s="327" t="e">
        <f t="shared" si="3"/>
        <v>#VALUE!</v>
      </c>
      <c r="O13" s="328" t="e">
        <f t="shared" si="0"/>
        <v>#VALUE!</v>
      </c>
      <c r="P13" s="322" t="e">
        <f>'Class scores'!#REF!</f>
        <v>#REF!</v>
      </c>
      <c r="Q13" s="322">
        <f t="shared" si="4"/>
        <v>12</v>
      </c>
      <c r="R13" s="322">
        <f t="shared" si="5"/>
        <v>218</v>
      </c>
      <c r="S13" s="106">
        <f t="shared" si="1"/>
        <v>10</v>
      </c>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19" s="3" customFormat="1" ht="18.75">
      <c r="A14" s="99">
        <f>Entry!A14</f>
        <v>13</v>
      </c>
      <c r="B14" s="103" t="str">
        <f>Entry!B14</f>
        <v>Cook</v>
      </c>
      <c r="C14" s="103" t="str">
        <f>Entry!C14</f>
        <v>Cook</v>
      </c>
      <c r="D14" s="103" t="e">
        <f>'Class info'!#REF!</f>
        <v>#REF!</v>
      </c>
      <c r="E14" s="201"/>
      <c r="F14" s="321">
        <f>'Day 1'!AQ16</f>
        <v>170</v>
      </c>
      <c r="G14" s="321">
        <f>'Day 2'!AB16</f>
        <v>145</v>
      </c>
      <c r="H14" s="321">
        <f>'Day 3'!AB16</f>
        <v>76</v>
      </c>
      <c r="I14" s="321">
        <f>'Day 4'!R16</f>
        <v>34</v>
      </c>
      <c r="J14" s="321" t="str">
        <f>'Day 6'!N14</f>
        <v>L</v>
      </c>
      <c r="K14" s="321" t="e">
        <f>'Day 8'!#REF!</f>
        <v>#REF!</v>
      </c>
      <c r="L14" s="321" t="e">
        <f>'Day 9'!#REF!</f>
        <v>#REF!</v>
      </c>
      <c r="M14" s="327" t="e">
        <f t="shared" si="2"/>
        <v>#VALUE!</v>
      </c>
      <c r="N14" s="327" t="e">
        <f t="shared" si="3"/>
        <v>#VALUE!</v>
      </c>
      <c r="O14" s="328" t="e">
        <f t="shared" si="0"/>
        <v>#VALUE!</v>
      </c>
      <c r="P14" s="322" t="e">
        <f>'Class scores'!#REF!</f>
        <v>#REF!</v>
      </c>
      <c r="Q14" s="322">
        <f t="shared" si="4"/>
        <v>13</v>
      </c>
      <c r="R14" s="322">
        <f t="shared" si="5"/>
        <v>425</v>
      </c>
      <c r="S14" s="106">
        <f t="shared" si="1"/>
        <v>28</v>
      </c>
    </row>
    <row r="15" spans="1:44" ht="18.75">
      <c r="A15" s="99">
        <f>Entry!A15</f>
        <v>14</v>
      </c>
      <c r="B15" s="103" t="str">
        <f>Entry!B15</f>
        <v>Holdaway</v>
      </c>
      <c r="C15" s="103" t="str">
        <f>Entry!C15</f>
        <v>Holdaway</v>
      </c>
      <c r="D15" s="103" t="e">
        <f>'Class info'!#REF!</f>
        <v>#REF!</v>
      </c>
      <c r="E15" s="201"/>
      <c r="F15" s="321">
        <f>'Day 1'!AQ17</f>
        <v>284</v>
      </c>
      <c r="G15" s="321">
        <f>'Day 2'!AB17</f>
        <v>200</v>
      </c>
      <c r="H15" s="321">
        <f>'Day 3'!AB17</f>
        <v>200</v>
      </c>
      <c r="I15" s="321">
        <f>'Day 4'!R17</f>
        <v>121</v>
      </c>
      <c r="J15" s="321" t="str">
        <f>'Day 6'!N15</f>
        <v>L</v>
      </c>
      <c r="K15" s="321" t="e">
        <f>'Day 8'!#REF!</f>
        <v>#REF!</v>
      </c>
      <c r="L15" s="321" t="e">
        <f>'Day 9'!#REF!</f>
        <v>#REF!</v>
      </c>
      <c r="M15" s="327" t="e">
        <f t="shared" si="2"/>
        <v>#VALUE!</v>
      </c>
      <c r="N15" s="327" t="e">
        <f t="shared" si="3"/>
        <v>#VALUE!</v>
      </c>
      <c r="O15" s="328" t="e">
        <f t="shared" si="0"/>
        <v>#VALUE!</v>
      </c>
      <c r="P15" s="322" t="e">
        <f>'Class scores'!#REF!</f>
        <v>#REF!</v>
      </c>
      <c r="Q15" s="322">
        <f t="shared" si="4"/>
        <v>14</v>
      </c>
      <c r="R15" s="322">
        <f t="shared" si="5"/>
        <v>805</v>
      </c>
      <c r="S15" s="106">
        <f t="shared" si="1"/>
        <v>45</v>
      </c>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18.75">
      <c r="A16" s="99">
        <f>Entry!A16</f>
        <v>15</v>
      </c>
      <c r="B16" s="103" t="str">
        <f>Entry!B16</f>
        <v>Higgs</v>
      </c>
      <c r="C16" s="103" t="str">
        <f>Entry!C16</f>
        <v>Pettersson</v>
      </c>
      <c r="D16" s="103" t="e">
        <f>'Class info'!#REF!</f>
        <v>#REF!</v>
      </c>
      <c r="E16" s="201"/>
      <c r="F16" s="321">
        <f>'Day 1'!AQ18</f>
        <v>230</v>
      </c>
      <c r="G16" s="321">
        <f>'Day 2'!AB18</f>
        <v>133</v>
      </c>
      <c r="H16" s="321">
        <f>'Day 3'!AB18</f>
        <v>200</v>
      </c>
      <c r="I16" s="321">
        <f>'Day 4'!R18</f>
        <v>16</v>
      </c>
      <c r="J16" s="321" t="str">
        <f>'Day 6'!N16</f>
        <v>L</v>
      </c>
      <c r="K16" s="321" t="e">
        <f>'Day 8'!#REF!</f>
        <v>#REF!</v>
      </c>
      <c r="L16" s="321" t="e">
        <f>'Day 9'!#REF!</f>
        <v>#REF!</v>
      </c>
      <c r="M16" s="327" t="e">
        <f t="shared" si="2"/>
        <v>#VALUE!</v>
      </c>
      <c r="N16" s="327" t="e">
        <f t="shared" si="3"/>
        <v>#VALUE!</v>
      </c>
      <c r="O16" s="328" t="e">
        <f t="shared" si="0"/>
        <v>#VALUE!</v>
      </c>
      <c r="P16" s="322">
        <f>'Class scores'!G39</f>
        <v>2</v>
      </c>
      <c r="Q16" s="322">
        <f t="shared" si="4"/>
        <v>15</v>
      </c>
      <c r="R16" s="322">
        <f t="shared" si="5"/>
        <v>579</v>
      </c>
      <c r="S16" s="106">
        <f t="shared" si="1"/>
        <v>38</v>
      </c>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ht="18.75">
      <c r="A17" s="99">
        <f>Entry!A17</f>
        <v>16</v>
      </c>
      <c r="B17" s="103" t="str">
        <f>Entry!B17</f>
        <v>Friend</v>
      </c>
      <c r="C17" s="103" t="str">
        <f>Entry!C17</f>
        <v>Thomas</v>
      </c>
      <c r="D17" s="103" t="e">
        <f>'Class info'!#REF!</f>
        <v>#REF!</v>
      </c>
      <c r="E17" s="201"/>
      <c r="F17" s="321">
        <f>'Day 1'!AQ19</f>
        <v>82</v>
      </c>
      <c r="G17" s="321">
        <f>'Day 2'!AB19</f>
        <v>37</v>
      </c>
      <c r="H17" s="321">
        <f>'Day 3'!AB19</f>
        <v>200</v>
      </c>
      <c r="I17" s="321">
        <f>'Day 4'!R19</f>
        <v>69</v>
      </c>
      <c r="J17" s="321">
        <f>'Day 6'!N17</f>
        <v>0</v>
      </c>
      <c r="K17" s="321" t="e">
        <f>'Day 8'!#REF!</f>
        <v>#REF!</v>
      </c>
      <c r="L17" s="321" t="e">
        <f>'Day 9'!#REF!</f>
        <v>#REF!</v>
      </c>
      <c r="M17" s="327" t="e">
        <f t="shared" si="2"/>
        <v>#REF!</v>
      </c>
      <c r="N17" s="327" t="e">
        <f t="shared" si="3"/>
        <v>#REF!</v>
      </c>
      <c r="O17" s="328" t="e">
        <f t="shared" si="0"/>
        <v>#REF!</v>
      </c>
      <c r="P17" s="322">
        <f>'Class scores'!G40</f>
        <v>3</v>
      </c>
      <c r="Q17" s="322">
        <f t="shared" si="4"/>
        <v>16</v>
      </c>
      <c r="R17" s="322">
        <f t="shared" si="5"/>
        <v>388</v>
      </c>
      <c r="S17" s="106">
        <f t="shared" si="1"/>
        <v>23</v>
      </c>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8.75">
      <c r="A18" s="99">
        <f>Entry!A18</f>
        <v>17</v>
      </c>
      <c r="B18" s="103" t="str">
        <f>Entry!B18</f>
        <v>Li</v>
      </c>
      <c r="C18" s="103" t="str">
        <f>Entry!C18</f>
        <v>Boyd</v>
      </c>
      <c r="D18" s="103" t="e">
        <f>'Class info'!#REF!</f>
        <v>#REF!</v>
      </c>
      <c r="E18" s="201"/>
      <c r="F18" s="321">
        <f>'Day 1'!AQ20</f>
        <v>202</v>
      </c>
      <c r="G18" s="321">
        <f>'Day 2'!AB20</f>
        <v>42</v>
      </c>
      <c r="H18" s="321">
        <f>'Day 3'!AB20</f>
        <v>6</v>
      </c>
      <c r="I18" s="321">
        <f>'Day 4'!R20</f>
        <v>20</v>
      </c>
      <c r="J18" s="321" t="str">
        <f>'Day 6'!N18</f>
        <v>L</v>
      </c>
      <c r="K18" s="321" t="e">
        <f>'Day 8'!#REF!</f>
        <v>#REF!</v>
      </c>
      <c r="L18" s="321" t="e">
        <f>'Day 9'!#REF!</f>
        <v>#REF!</v>
      </c>
      <c r="M18" s="327" t="e">
        <f t="shared" si="2"/>
        <v>#VALUE!</v>
      </c>
      <c r="N18" s="327" t="e">
        <f t="shared" si="3"/>
        <v>#VALUE!</v>
      </c>
      <c r="O18" s="328" t="e">
        <f t="shared" si="0"/>
        <v>#VALUE!</v>
      </c>
      <c r="P18" s="322">
        <f>'Class scores'!G41</f>
        <v>0</v>
      </c>
      <c r="Q18" s="322">
        <f t="shared" si="4"/>
        <v>17</v>
      </c>
      <c r="R18" s="322">
        <f t="shared" si="5"/>
        <v>270</v>
      </c>
      <c r="S18" s="106">
        <f t="shared" si="1"/>
        <v>14</v>
      </c>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18.75">
      <c r="A19" s="99">
        <f>Entry!A19</f>
        <v>19</v>
      </c>
      <c r="B19" s="103" t="str">
        <f>Entry!B19</f>
        <v>Pollock</v>
      </c>
      <c r="C19" s="103" t="str">
        <f>Entry!C19</f>
        <v>Pollock</v>
      </c>
      <c r="D19" s="103" t="e">
        <f>'Class info'!#REF!</f>
        <v>#REF!</v>
      </c>
      <c r="E19" s="201"/>
      <c r="F19" s="321">
        <f>'Day 1'!AQ22</f>
        <v>340</v>
      </c>
      <c r="G19" s="321">
        <f>'Day 2'!AB21</f>
        <v>200</v>
      </c>
      <c r="H19" s="321">
        <f>'Day 3'!AB21</f>
        <v>100</v>
      </c>
      <c r="I19" s="321">
        <f>'Day 4'!R21</f>
        <v>140</v>
      </c>
      <c r="J19" s="321" t="e">
        <f>'Day 6'!#REF!</f>
        <v>#REF!</v>
      </c>
      <c r="K19" s="321" t="e">
        <f>'Day 8'!#REF!</f>
        <v>#REF!</v>
      </c>
      <c r="L19" s="321" t="e">
        <f>'Day 9'!#REF!</f>
        <v>#REF!</v>
      </c>
      <c r="M19" s="327" t="e">
        <f t="shared" si="2"/>
        <v>#REF!</v>
      </c>
      <c r="N19" s="327" t="e">
        <f t="shared" si="3"/>
        <v>#REF!</v>
      </c>
      <c r="O19" s="328" t="e">
        <f t="shared" si="0"/>
        <v>#REF!</v>
      </c>
      <c r="P19" s="322">
        <f>'Class scores'!G43</f>
        <v>2</v>
      </c>
      <c r="Q19" s="322">
        <f t="shared" si="4"/>
        <v>19</v>
      </c>
      <c r="R19" s="322">
        <f t="shared" si="5"/>
        <v>780</v>
      </c>
      <c r="S19" s="106">
        <f t="shared" si="1"/>
        <v>44</v>
      </c>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18.75">
      <c r="A20" s="99">
        <f>Entry!A20</f>
        <v>20</v>
      </c>
      <c r="B20" s="103" t="str">
        <f>Entry!B20</f>
        <v>Neff</v>
      </c>
      <c r="C20" s="103" t="str">
        <f>Entry!C20</f>
        <v>Holland</v>
      </c>
      <c r="D20" s="103" t="e">
        <f>'Class info'!#REF!</f>
        <v>#REF!</v>
      </c>
      <c r="E20" s="201"/>
      <c r="F20" s="321">
        <f>'Day 1'!AQ23</f>
        <v>182</v>
      </c>
      <c r="G20" s="321">
        <f>'Day 2'!AB22</f>
        <v>164</v>
      </c>
      <c r="H20" s="321">
        <f>'Day 3'!AB22</f>
        <v>21</v>
      </c>
      <c r="I20" s="321">
        <f>'Day 4'!R22</f>
        <v>25</v>
      </c>
      <c r="J20" s="321" t="str">
        <f>'Day 6'!N20</f>
        <v>L</v>
      </c>
      <c r="K20" s="321" t="e">
        <f>'Day 8'!#REF!</f>
        <v>#REF!</v>
      </c>
      <c r="L20" s="321" t="e">
        <f>'Day 9'!#REF!</f>
        <v>#REF!</v>
      </c>
      <c r="M20" s="327" t="e">
        <f t="shared" si="2"/>
        <v>#VALUE!</v>
      </c>
      <c r="N20" s="327" t="e">
        <f t="shared" si="3"/>
        <v>#VALUE!</v>
      </c>
      <c r="O20" s="328" t="e">
        <f t="shared" si="0"/>
        <v>#VALUE!</v>
      </c>
      <c r="P20" s="322">
        <f>'Class scores'!G44</f>
        <v>3</v>
      </c>
      <c r="Q20" s="322">
        <f t="shared" si="4"/>
        <v>20</v>
      </c>
      <c r="R20" s="322">
        <f t="shared" si="5"/>
        <v>392</v>
      </c>
      <c r="S20" s="106">
        <f t="shared" si="1"/>
        <v>24</v>
      </c>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18.75">
      <c r="A21" s="99">
        <f>Entry!A21</f>
        <v>21</v>
      </c>
      <c r="B21" s="103" t="str">
        <f>Entry!B21</f>
        <v>Perkins</v>
      </c>
      <c r="C21" s="103" t="str">
        <f>Entry!C21</f>
        <v>Perkins</v>
      </c>
      <c r="D21" s="103" t="e">
        <f>'Class info'!#REF!</f>
        <v>#REF!</v>
      </c>
      <c r="E21" s="201"/>
      <c r="F21" s="321">
        <f>'Day 1'!AQ24</f>
        <v>241</v>
      </c>
      <c r="G21" s="321">
        <f>'Day 2'!AB23</f>
        <v>200</v>
      </c>
      <c r="H21" s="321">
        <f>'Day 3'!AB23</f>
        <v>27</v>
      </c>
      <c r="I21" s="321">
        <f>'Day 4'!R23</f>
        <v>17</v>
      </c>
      <c r="J21" s="321" t="str">
        <f>'Day 6'!N21</f>
        <v>L</v>
      </c>
      <c r="K21" s="321" t="e">
        <f>'Day 8'!#REF!</f>
        <v>#REF!</v>
      </c>
      <c r="L21" s="321" t="e">
        <f>'Day 9'!#REF!</f>
        <v>#REF!</v>
      </c>
      <c r="M21" s="327" t="e">
        <f t="shared" si="2"/>
        <v>#VALUE!</v>
      </c>
      <c r="N21" s="327" t="e">
        <f t="shared" si="3"/>
        <v>#VALUE!</v>
      </c>
      <c r="O21" s="328" t="e">
        <f t="shared" si="0"/>
        <v>#VALUE!</v>
      </c>
      <c r="P21" s="322">
        <f>'Class scores'!G45</f>
        <v>4</v>
      </c>
      <c r="Q21" s="322">
        <f t="shared" si="4"/>
        <v>21</v>
      </c>
      <c r="R21" s="322">
        <f t="shared" si="5"/>
        <v>485</v>
      </c>
      <c r="S21" s="106">
        <f t="shared" si="1"/>
        <v>31</v>
      </c>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18.75">
      <c r="A22" s="99">
        <f>Entry!A22</f>
        <v>22</v>
      </c>
      <c r="B22" s="103" t="str">
        <f>Entry!B22</f>
        <v>Koon</v>
      </c>
      <c r="C22" s="103" t="str">
        <f>Entry!C22</f>
        <v>Bonkoski</v>
      </c>
      <c r="D22" s="103" t="e">
        <f>'Class info'!#REF!</f>
        <v>#REF!</v>
      </c>
      <c r="E22" s="201"/>
      <c r="F22" s="321">
        <f>'Day 1'!AQ25</f>
        <v>50</v>
      </c>
      <c r="G22" s="321">
        <f>'Day 2'!AB24</f>
        <v>20</v>
      </c>
      <c r="H22" s="321">
        <f>'Day 3'!AB24</f>
        <v>4</v>
      </c>
      <c r="I22" s="321">
        <f>'Day 4'!R24</f>
        <v>-6</v>
      </c>
      <c r="J22" s="321" t="str">
        <f>'Day 6'!N22</f>
        <v>L</v>
      </c>
      <c r="K22" s="321" t="e">
        <f>'Day 8'!#REF!</f>
        <v>#REF!</v>
      </c>
      <c r="L22" s="321" t="e">
        <f>'Day 9'!#REF!</f>
        <v>#REF!</v>
      </c>
      <c r="M22" s="327" t="e">
        <f t="shared" si="2"/>
        <v>#VALUE!</v>
      </c>
      <c r="N22" s="327" t="e">
        <f t="shared" si="3"/>
        <v>#VALUE!</v>
      </c>
      <c r="O22" s="328" t="e">
        <f t="shared" si="0"/>
        <v>#VALUE!</v>
      </c>
      <c r="P22" s="322">
        <f>'Class scores'!G57</f>
        <v>0</v>
      </c>
      <c r="Q22" s="322">
        <f t="shared" si="4"/>
        <v>22</v>
      </c>
      <c r="R22" s="322">
        <f t="shared" si="5"/>
        <v>68</v>
      </c>
      <c r="S22" s="106">
        <f t="shared" si="1"/>
        <v>4</v>
      </c>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18.75">
      <c r="A23" s="99">
        <f>Entry!A23</f>
        <v>23</v>
      </c>
      <c r="B23" s="103" t="str">
        <f>Entry!B23</f>
        <v>O'Leary</v>
      </c>
      <c r="C23" s="103" t="str">
        <f>Entry!C23</f>
        <v>Landaker/O'Leary</v>
      </c>
      <c r="D23" s="103" t="e">
        <f>'Class info'!#REF!</f>
        <v>#REF!</v>
      </c>
      <c r="E23" s="201"/>
      <c r="F23" s="321">
        <f>'Day 1'!AQ26</f>
        <v>340</v>
      </c>
      <c r="G23" s="321">
        <f>'Day 2'!AB25</f>
        <v>97</v>
      </c>
      <c r="H23" s="321">
        <f>'Day 3'!AB25</f>
        <v>46</v>
      </c>
      <c r="I23" s="321">
        <f>'Day 4'!R25</f>
        <v>27</v>
      </c>
      <c r="J23" s="321" t="str">
        <f>'Day 6'!N23</f>
        <v>--</v>
      </c>
      <c r="K23" s="321" t="e">
        <f>'Day 8'!#REF!</f>
        <v>#REF!</v>
      </c>
      <c r="L23" s="321" t="e">
        <f>'Day 9'!#REF!</f>
        <v>#REF!</v>
      </c>
      <c r="M23" s="327" t="e">
        <f t="shared" si="2"/>
        <v>#VALUE!</v>
      </c>
      <c r="N23" s="327" t="e">
        <f t="shared" si="3"/>
        <v>#VALUE!</v>
      </c>
      <c r="O23" s="328" t="e">
        <f t="shared" si="0"/>
        <v>#VALUE!</v>
      </c>
      <c r="P23" s="322">
        <f>'Class scores'!G58</f>
        <v>0</v>
      </c>
      <c r="Q23" s="322">
        <f t="shared" si="4"/>
        <v>23</v>
      </c>
      <c r="R23" s="322">
        <f t="shared" si="5"/>
        <v>510</v>
      </c>
      <c r="S23" s="106">
        <f t="shared" si="1"/>
        <v>33</v>
      </c>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ht="18.75">
      <c r="A24" s="99">
        <f>Entry!A24</f>
        <v>24</v>
      </c>
      <c r="B24" s="103" t="str">
        <f>Entry!B24</f>
        <v>Wacker</v>
      </c>
      <c r="C24" s="103" t="str">
        <f>Entry!C24</f>
        <v>Metcalf</v>
      </c>
      <c r="D24" s="103" t="e">
        <f>'Class info'!#REF!</f>
        <v>#REF!</v>
      </c>
      <c r="E24" s="201"/>
      <c r="F24" s="321">
        <f>'Day 1'!AQ27</f>
        <v>151</v>
      </c>
      <c r="G24" s="321">
        <f>'Day 2'!AB26</f>
        <v>71</v>
      </c>
      <c r="H24" s="321">
        <f>'Day 3'!AB26</f>
        <v>129</v>
      </c>
      <c r="I24" s="321">
        <f>'Day 4'!R26</f>
        <v>69</v>
      </c>
      <c r="J24" s="321" t="str">
        <f>'Day 6'!N24</f>
        <v>L</v>
      </c>
      <c r="K24" s="321" t="e">
        <f>'Day 8'!#REF!</f>
        <v>#REF!</v>
      </c>
      <c r="L24" s="321" t="e">
        <f>'Day 9'!#REF!</f>
        <v>#REF!</v>
      </c>
      <c r="M24" s="327" t="e">
        <f t="shared" si="2"/>
        <v>#VALUE!</v>
      </c>
      <c r="N24" s="327" t="e">
        <f t="shared" si="3"/>
        <v>#VALUE!</v>
      </c>
      <c r="O24" s="328" t="e">
        <f t="shared" si="0"/>
        <v>#VALUE!</v>
      </c>
      <c r="P24" s="322">
        <f>'Class scores'!G59</f>
        <v>0</v>
      </c>
      <c r="Q24" s="322">
        <f t="shared" si="4"/>
        <v>24</v>
      </c>
      <c r="R24" s="322">
        <f t="shared" si="5"/>
        <v>420</v>
      </c>
      <c r="S24" s="106">
        <f t="shared" si="1"/>
        <v>27</v>
      </c>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8.75">
      <c r="A25" s="99">
        <f>Entry!A25</f>
        <v>25</v>
      </c>
      <c r="B25" s="103" t="str">
        <f>Entry!B25</f>
        <v>Eisleben</v>
      </c>
      <c r="C25" s="103" t="str">
        <f>Entry!C25</f>
        <v>Eisleben</v>
      </c>
      <c r="D25" s="103" t="e">
        <f>'Class info'!#REF!</f>
        <v>#REF!</v>
      </c>
      <c r="E25" s="201"/>
      <c r="F25" s="321">
        <f>'Day 1'!AQ28</f>
        <v>225</v>
      </c>
      <c r="G25" s="321">
        <f>'Day 2'!AB27</f>
        <v>134</v>
      </c>
      <c r="H25" s="321">
        <f>'Day 3'!AB27</f>
        <v>45</v>
      </c>
      <c r="I25" s="321">
        <f>'Day 4'!R27</f>
        <v>99</v>
      </c>
      <c r="J25" s="321" t="str">
        <f>'Day 6'!N25</f>
        <v>L</v>
      </c>
      <c r="K25" s="321" t="e">
        <f>'Day 8'!#REF!</f>
        <v>#REF!</v>
      </c>
      <c r="L25" s="321" t="e">
        <f>'Day 9'!#REF!</f>
        <v>#REF!</v>
      </c>
      <c r="M25" s="327" t="e">
        <f t="shared" si="2"/>
        <v>#VALUE!</v>
      </c>
      <c r="N25" s="327" t="e">
        <f t="shared" si="3"/>
        <v>#VALUE!</v>
      </c>
      <c r="O25" s="328" t="e">
        <f t="shared" si="0"/>
        <v>#VALUE!</v>
      </c>
      <c r="P25" s="322">
        <f>'Class scores'!G60</f>
        <v>0</v>
      </c>
      <c r="Q25" s="322">
        <f t="shared" si="4"/>
        <v>25</v>
      </c>
      <c r="R25" s="322">
        <f t="shared" si="5"/>
        <v>503</v>
      </c>
      <c r="S25" s="106">
        <f t="shared" si="1"/>
        <v>32</v>
      </c>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19.5" thickBot="1">
      <c r="A26" s="99">
        <f>Entry!A26</f>
        <v>27</v>
      </c>
      <c r="B26" s="103" t="str">
        <f>Entry!B26</f>
        <v>Theriault</v>
      </c>
      <c r="C26" s="103" t="str">
        <f>Entry!C26</f>
        <v>Pickles</v>
      </c>
      <c r="D26" s="104" t="e">
        <f>'Class info'!#REF!</f>
        <v>#REF!</v>
      </c>
      <c r="E26" s="201"/>
      <c r="F26" s="321">
        <f>'Day 1'!AQ30</f>
        <v>340</v>
      </c>
      <c r="G26" s="321">
        <f>'Day 2'!AB28</f>
        <v>38</v>
      </c>
      <c r="H26" s="321">
        <f>'Day 3'!AB28</f>
        <v>210</v>
      </c>
      <c r="I26" s="321">
        <f>'Day 4'!R28</f>
        <v>140</v>
      </c>
      <c r="J26" s="321" t="e">
        <f>'Day 6'!#REF!</f>
        <v>#REF!</v>
      </c>
      <c r="K26" s="321" t="e">
        <f>'Day 8'!#REF!</f>
        <v>#REF!</v>
      </c>
      <c r="L26" s="321" t="e">
        <f>'Day 9'!#REF!</f>
        <v>#REF!</v>
      </c>
      <c r="M26" s="327" t="e">
        <f t="shared" si="2"/>
        <v>#REF!</v>
      </c>
      <c r="N26" s="327" t="e">
        <f t="shared" si="3"/>
        <v>#REF!</v>
      </c>
      <c r="O26" s="328" t="e">
        <f t="shared" si="0"/>
        <v>#REF!</v>
      </c>
      <c r="P26" s="322">
        <f>'Class scores'!G62</f>
        <v>0</v>
      </c>
      <c r="Q26" s="322">
        <f t="shared" si="4"/>
        <v>27</v>
      </c>
      <c r="R26" s="322">
        <f t="shared" si="5"/>
        <v>728</v>
      </c>
      <c r="S26" s="106">
        <f t="shared" si="1"/>
        <v>42</v>
      </c>
      <c r="AQ26" s="4"/>
      <c r="AR26" s="4"/>
    </row>
    <row r="27" spans="1:44" ht="19.5" thickBot="1">
      <c r="A27" s="206">
        <f>Entry!A27</f>
        <v>29</v>
      </c>
      <c r="B27" s="207" t="str">
        <f>Entry!B27</f>
        <v>Biggers</v>
      </c>
      <c r="C27" s="207" t="str">
        <f>Entry!C27</f>
        <v>Danylo/Steel</v>
      </c>
      <c r="D27" s="208"/>
      <c r="E27" s="209"/>
      <c r="F27" s="323">
        <f>'Day 1'!AQ32</f>
        <v>282</v>
      </c>
      <c r="G27" s="323">
        <f>'Day 2'!AB29</f>
        <v>114</v>
      </c>
      <c r="H27" s="323">
        <f>'Day 3'!AB29</f>
        <v>116</v>
      </c>
      <c r="I27" s="323">
        <f>'Day 4'!R29</f>
        <v>140</v>
      </c>
      <c r="J27" s="323" t="e">
        <f>'Day 6'!#REF!</f>
        <v>#REF!</v>
      </c>
      <c r="K27" s="323" t="e">
        <f>'Day 8'!#REF!</f>
        <v>#REF!</v>
      </c>
      <c r="L27" s="323" t="e">
        <f>'Day 9'!#REF!</f>
        <v>#REF!</v>
      </c>
      <c r="M27" s="329" t="e">
        <f t="shared" si="2"/>
        <v>#REF!</v>
      </c>
      <c r="N27" s="329" t="e">
        <f t="shared" si="3"/>
        <v>#REF!</v>
      </c>
      <c r="O27" s="330" t="e">
        <f t="shared" si="0"/>
        <v>#REF!</v>
      </c>
      <c r="P27" s="326">
        <f>'Class scores'!G64</f>
        <v>0</v>
      </c>
      <c r="Q27" s="326">
        <f t="shared" si="4"/>
        <v>29</v>
      </c>
      <c r="R27" s="326">
        <f t="shared" si="5"/>
        <v>652</v>
      </c>
      <c r="S27" s="210">
        <f t="shared" si="1"/>
        <v>40</v>
      </c>
      <c r="AQ27" s="4"/>
      <c r="AR27" s="4"/>
    </row>
    <row r="28" spans="1:44" ht="19.5" thickTop="1">
      <c r="A28" s="202">
        <f>Entry!A28</f>
        <v>31</v>
      </c>
      <c r="B28" s="203" t="str">
        <f>Entry!B28</f>
        <v>Alley</v>
      </c>
      <c r="C28" s="203">
        <f>Entry!C28</f>
        <v>0</v>
      </c>
      <c r="D28" s="193"/>
      <c r="E28" s="204"/>
      <c r="F28" s="319">
        <f>'Day 1'!AQ33</f>
        <v>35</v>
      </c>
      <c r="G28" s="319">
        <f>'Day 2'!AB30</f>
        <v>26</v>
      </c>
      <c r="H28" s="319">
        <f>'Day 3'!AB30</f>
        <v>10</v>
      </c>
      <c r="I28" s="319">
        <f>'Day 4'!R30</f>
        <v>-8</v>
      </c>
      <c r="J28" s="319" t="str">
        <f>'Day 6'!N29</f>
        <v>L</v>
      </c>
      <c r="K28" s="319" t="e">
        <f>'Day 8'!#REF!</f>
        <v>#REF!</v>
      </c>
      <c r="L28" s="319" t="e">
        <f>'Day 9'!#REF!</f>
        <v>#REF!</v>
      </c>
      <c r="M28" s="331" t="e">
        <f t="shared" si="2"/>
        <v>#VALUE!</v>
      </c>
      <c r="N28" s="331" t="e">
        <f t="shared" si="3"/>
        <v>#VALUE!</v>
      </c>
      <c r="O28" s="332" t="e">
        <f t="shared" si="0"/>
        <v>#VALUE!</v>
      </c>
      <c r="P28" s="320">
        <f>'Class scores'!G66</f>
        <v>0</v>
      </c>
      <c r="Q28" s="320">
        <f t="shared" si="4"/>
        <v>31</v>
      </c>
      <c r="R28" s="320">
        <f t="shared" si="5"/>
        <v>63</v>
      </c>
      <c r="S28" s="197">
        <f t="shared" si="1"/>
        <v>3</v>
      </c>
      <c r="AQ28" s="4"/>
      <c r="AR28" s="4"/>
    </row>
    <row r="29" spans="1:44" ht="18.75">
      <c r="A29" s="99">
        <f>Entry!A29</f>
        <v>33</v>
      </c>
      <c r="B29" s="103" t="str">
        <f>Entry!B29</f>
        <v>Holcomb</v>
      </c>
      <c r="C29" s="103">
        <f>Entry!C29</f>
        <v>0</v>
      </c>
      <c r="D29" s="193"/>
      <c r="E29" s="201"/>
      <c r="F29" s="321">
        <f>'Day 1'!AQ35</f>
        <v>189</v>
      </c>
      <c r="G29" s="321">
        <f>'Day 2'!AB31</f>
        <v>37</v>
      </c>
      <c r="H29" s="321">
        <f>'Day 3'!AB31</f>
        <v>72</v>
      </c>
      <c r="I29" s="321">
        <f>'Day 4'!R31</f>
        <v>31</v>
      </c>
      <c r="J29" s="321" t="str">
        <f>'Day 6'!N30</f>
        <v>--</v>
      </c>
      <c r="K29" s="321" t="e">
        <f>'Day 8'!#REF!</f>
        <v>#REF!</v>
      </c>
      <c r="L29" s="321" t="e">
        <f>'Day 9'!#REF!</f>
        <v>#REF!</v>
      </c>
      <c r="M29" s="327" t="e">
        <f t="shared" si="2"/>
        <v>#VALUE!</v>
      </c>
      <c r="N29" s="327" t="e">
        <f t="shared" si="3"/>
        <v>#VALUE!</v>
      </c>
      <c r="O29" s="328" t="e">
        <f t="shared" si="0"/>
        <v>#VALUE!</v>
      </c>
      <c r="P29" s="322">
        <f>'Class scores'!G68</f>
        <v>0</v>
      </c>
      <c r="Q29" s="322">
        <f t="shared" si="4"/>
        <v>33</v>
      </c>
      <c r="R29" s="322">
        <f t="shared" si="5"/>
        <v>329</v>
      </c>
      <c r="S29" s="106">
        <f t="shared" si="1"/>
        <v>21</v>
      </c>
      <c r="AQ29" s="4"/>
      <c r="AR29" s="4"/>
    </row>
    <row r="30" spans="1:44" ht="18.75">
      <c r="A30" s="99">
        <f>Entry!A30</f>
        <v>34</v>
      </c>
      <c r="B30" s="103" t="str">
        <f>Entry!B30</f>
        <v>Rutherford</v>
      </c>
      <c r="C30" s="103">
        <f>Entry!C30</f>
        <v>0</v>
      </c>
      <c r="D30" s="193"/>
      <c r="E30" s="201"/>
      <c r="F30" s="321">
        <f>'Day 1'!AQ36</f>
        <v>132</v>
      </c>
      <c r="G30" s="321">
        <f>'Day 2'!AB32</f>
        <v>25</v>
      </c>
      <c r="H30" s="321">
        <f>'Day 3'!AB32</f>
        <v>177</v>
      </c>
      <c r="I30" s="321">
        <f>'Day 4'!R32</f>
        <v>17</v>
      </c>
      <c r="J30" s="321" t="str">
        <f>'Day 6'!N31</f>
        <v>E</v>
      </c>
      <c r="K30" s="321" t="e">
        <f>'Day 8'!#REF!</f>
        <v>#REF!</v>
      </c>
      <c r="L30" s="321" t="e">
        <f>'Day 9'!#REF!</f>
        <v>#REF!</v>
      </c>
      <c r="M30" s="327" t="e">
        <f t="shared" si="2"/>
        <v>#VALUE!</v>
      </c>
      <c r="N30" s="327" t="e">
        <f t="shared" si="3"/>
        <v>#VALUE!</v>
      </c>
      <c r="O30" s="328" t="e">
        <f t="shared" si="0"/>
        <v>#VALUE!</v>
      </c>
      <c r="P30" s="322">
        <f>'Class scores'!G69</f>
        <v>0</v>
      </c>
      <c r="Q30" s="322">
        <f t="shared" si="4"/>
        <v>34</v>
      </c>
      <c r="R30" s="322">
        <f t="shared" si="5"/>
        <v>351</v>
      </c>
      <c r="S30" s="106">
        <f t="shared" si="1"/>
        <v>22</v>
      </c>
      <c r="AQ30" s="4"/>
      <c r="AR30" s="4"/>
    </row>
    <row r="31" spans="1:44" ht="18.75">
      <c r="A31" s="99">
        <f>Entry!A31</f>
        <v>35</v>
      </c>
      <c r="B31" s="103" t="str">
        <f>Entry!B31</f>
        <v>Cairns</v>
      </c>
      <c r="C31" s="103">
        <f>Entry!C31</f>
        <v>0</v>
      </c>
      <c r="D31" s="193"/>
      <c r="E31" s="201"/>
      <c r="F31" s="321">
        <f>'Day 1'!AQ37</f>
        <v>194</v>
      </c>
      <c r="G31" s="321">
        <f>'Day 2'!AB33</f>
        <v>12</v>
      </c>
      <c r="H31" s="321">
        <f>'Day 3'!AB33</f>
        <v>22</v>
      </c>
      <c r="I31" s="321">
        <f>'Day 4'!R33</f>
        <v>11</v>
      </c>
      <c r="J31" s="321" t="str">
        <f>'Day 6'!N32</f>
        <v>L</v>
      </c>
      <c r="K31" s="321" t="e">
        <f>'Day 8'!#REF!</f>
        <v>#REF!</v>
      </c>
      <c r="L31" s="321" t="e">
        <f>'Day 9'!#REF!</f>
        <v>#REF!</v>
      </c>
      <c r="M31" s="327" t="e">
        <f t="shared" si="2"/>
        <v>#VALUE!</v>
      </c>
      <c r="N31" s="327" t="e">
        <f t="shared" si="3"/>
        <v>#VALUE!</v>
      </c>
      <c r="O31" s="328" t="e">
        <f t="shared" si="0"/>
        <v>#VALUE!</v>
      </c>
      <c r="P31" s="322">
        <f>'Class scores'!G70</f>
        <v>0</v>
      </c>
      <c r="Q31" s="322">
        <f t="shared" si="4"/>
        <v>35</v>
      </c>
      <c r="R31" s="322">
        <f t="shared" si="5"/>
        <v>239</v>
      </c>
      <c r="S31" s="106">
        <f t="shared" si="1"/>
        <v>12</v>
      </c>
      <c r="AQ31" s="4"/>
      <c r="AR31" s="4"/>
    </row>
    <row r="32" spans="1:44" ht="18.75">
      <c r="A32" s="99">
        <f>Entry!A32</f>
        <v>36</v>
      </c>
      <c r="B32" s="103" t="str">
        <f>Entry!B32</f>
        <v>Pyck</v>
      </c>
      <c r="C32" s="103">
        <f>Entry!C32</f>
        <v>0</v>
      </c>
      <c r="D32" s="193"/>
      <c r="E32" s="201"/>
      <c r="F32" s="321">
        <f>'Day 1'!AQ38</f>
        <v>62</v>
      </c>
      <c r="G32" s="321">
        <f>'Day 2'!AB34</f>
        <v>30</v>
      </c>
      <c r="H32" s="321">
        <f>'Day 3'!AB34</f>
        <v>55</v>
      </c>
      <c r="I32" s="321">
        <f>'Day 4'!R34</f>
        <v>-3</v>
      </c>
      <c r="J32" s="321" t="str">
        <f>'Day 6'!N33</f>
        <v>E</v>
      </c>
      <c r="K32" s="321" t="e">
        <f>'Day 8'!#REF!</f>
        <v>#REF!</v>
      </c>
      <c r="L32" s="321" t="e">
        <f>'Day 9'!#REF!</f>
        <v>#REF!</v>
      </c>
      <c r="M32" s="327" t="e">
        <f t="shared" si="2"/>
        <v>#VALUE!</v>
      </c>
      <c r="N32" s="327" t="e">
        <f t="shared" si="3"/>
        <v>#VALUE!</v>
      </c>
      <c r="O32" s="328" t="e">
        <f t="shared" si="0"/>
        <v>#VALUE!</v>
      </c>
      <c r="P32" s="322">
        <f>'Class scores'!G71</f>
        <v>0</v>
      </c>
      <c r="Q32" s="322">
        <f t="shared" si="4"/>
        <v>36</v>
      </c>
      <c r="R32" s="322">
        <f t="shared" si="5"/>
        <v>144</v>
      </c>
      <c r="S32" s="106">
        <f t="shared" si="1"/>
        <v>7</v>
      </c>
      <c r="AQ32" s="4"/>
      <c r="AR32" s="4"/>
    </row>
    <row r="33" spans="1:44" ht="18.75">
      <c r="A33" s="99">
        <f>Entry!A33</f>
        <v>37</v>
      </c>
      <c r="B33" s="103" t="str">
        <f>Entry!B33</f>
        <v>Sorenson</v>
      </c>
      <c r="C33" s="103">
        <f>Entry!C33</f>
        <v>0</v>
      </c>
      <c r="D33" s="193"/>
      <c r="E33" s="201"/>
      <c r="F33" s="321">
        <f>'Day 1'!AQ39</f>
        <v>178</v>
      </c>
      <c r="G33" s="321">
        <f>'Day 2'!AB35</f>
        <v>101</v>
      </c>
      <c r="H33" s="321">
        <f>'Day 3'!AB35</f>
        <v>200</v>
      </c>
      <c r="I33" s="321">
        <f>'Day 4'!R35</f>
        <v>3</v>
      </c>
      <c r="J33" s="321" t="str">
        <f>'Day 6'!N34</f>
        <v>L</v>
      </c>
      <c r="K33" s="321" t="e">
        <f>'Day 8'!#REF!</f>
        <v>#REF!</v>
      </c>
      <c r="L33" s="321" t="e">
        <f>'Day 9'!#REF!</f>
        <v>#REF!</v>
      </c>
      <c r="M33" s="327" t="e">
        <f t="shared" si="2"/>
        <v>#VALUE!</v>
      </c>
      <c r="N33" s="327" t="e">
        <f t="shared" si="3"/>
        <v>#VALUE!</v>
      </c>
      <c r="O33" s="328" t="e">
        <f t="shared" si="0"/>
        <v>#VALUE!</v>
      </c>
      <c r="P33" s="322">
        <f>'Class scores'!G72</f>
        <v>0</v>
      </c>
      <c r="Q33" s="322">
        <f t="shared" si="4"/>
        <v>37</v>
      </c>
      <c r="R33" s="322">
        <f t="shared" si="5"/>
        <v>482</v>
      </c>
      <c r="S33" s="106">
        <f t="shared" si="1"/>
        <v>30</v>
      </c>
      <c r="AQ33" s="4"/>
      <c r="AR33" s="4"/>
    </row>
    <row r="34" spans="1:44" ht="18.75">
      <c r="A34" s="99">
        <f>Entry!A34</f>
        <v>38</v>
      </c>
      <c r="B34" s="103" t="str">
        <f>Entry!B34</f>
        <v>Toney</v>
      </c>
      <c r="C34" s="103">
        <f>Entry!C34</f>
        <v>0</v>
      </c>
      <c r="D34" s="193"/>
      <c r="E34" s="201"/>
      <c r="F34" s="321">
        <f>'Day 1'!AQ40</f>
        <v>62</v>
      </c>
      <c r="G34" s="321">
        <f>'Day 2'!AB36</f>
        <v>19</v>
      </c>
      <c r="H34" s="321">
        <f>'Day 3'!AB36</f>
        <v>113</v>
      </c>
      <c r="I34" s="321">
        <f>'Day 4'!R36</f>
        <v>-33</v>
      </c>
      <c r="J34" s="321" t="str">
        <f>'Day 6'!N35</f>
        <v>L</v>
      </c>
      <c r="K34" s="321" t="e">
        <f>'Day 8'!#REF!</f>
        <v>#REF!</v>
      </c>
      <c r="L34" s="321" t="e">
        <f>'Day 9'!#REF!</f>
        <v>#REF!</v>
      </c>
      <c r="M34" s="327" t="e">
        <f t="shared" si="2"/>
        <v>#VALUE!</v>
      </c>
      <c r="N34" s="327" t="e">
        <f t="shared" si="3"/>
        <v>#VALUE!</v>
      </c>
      <c r="O34" s="328" t="e">
        <f t="shared" si="0"/>
        <v>#VALUE!</v>
      </c>
      <c r="P34" s="322">
        <f>'Class scores'!G73</f>
        <v>0</v>
      </c>
      <c r="Q34" s="322">
        <f t="shared" si="4"/>
        <v>38</v>
      </c>
      <c r="R34" s="322">
        <f t="shared" si="5"/>
        <v>161</v>
      </c>
      <c r="S34" s="106">
        <f t="shared" si="1"/>
        <v>8</v>
      </c>
      <c r="AQ34" s="4"/>
      <c r="AR34" s="4"/>
    </row>
    <row r="35" spans="1:44" ht="18.75">
      <c r="A35" s="99">
        <f>Entry!A35</f>
        <v>40</v>
      </c>
      <c r="B35" s="103" t="str">
        <f>Entry!B35</f>
        <v>Guthrie</v>
      </c>
      <c r="C35" s="103">
        <f>Entry!C35</f>
        <v>0</v>
      </c>
      <c r="D35" s="193"/>
      <c r="E35" s="201"/>
      <c r="F35" s="321">
        <f>'Day 1'!AQ41</f>
        <v>253</v>
      </c>
      <c r="G35" s="321">
        <f>'Day 2'!AB37</f>
        <v>200</v>
      </c>
      <c r="H35" s="321">
        <f>'Day 3'!AB37</f>
        <v>159</v>
      </c>
      <c r="I35" s="321">
        <f>'Day 4'!R37</f>
        <v>140</v>
      </c>
      <c r="J35" s="321" t="str">
        <f>'Day 6'!N36</f>
        <v>E</v>
      </c>
      <c r="K35" s="321" t="e">
        <f>'Day 8'!#REF!</f>
        <v>#REF!</v>
      </c>
      <c r="L35" s="321" t="e">
        <f>'Day 9'!#REF!</f>
        <v>#REF!</v>
      </c>
      <c r="M35" s="327" t="e">
        <f t="shared" si="2"/>
        <v>#VALUE!</v>
      </c>
      <c r="N35" s="327" t="e">
        <f t="shared" si="3"/>
        <v>#VALUE!</v>
      </c>
      <c r="O35" s="328" t="e">
        <f aca="true" t="shared" si="6" ref="O35:O52">RANK(N35,$N$3:$N$25,1)</f>
        <v>#VALUE!</v>
      </c>
      <c r="P35" s="322">
        <f>'Class scores'!G75</f>
        <v>0</v>
      </c>
      <c r="Q35" s="322">
        <f t="shared" si="4"/>
        <v>40</v>
      </c>
      <c r="R35" s="322">
        <f t="shared" si="5"/>
        <v>752</v>
      </c>
      <c r="S35" s="106">
        <f aca="true" t="shared" si="7" ref="S35:S52">RANK(R35,$R$3:$R$52,1)</f>
        <v>43</v>
      </c>
      <c r="AQ35" s="4"/>
      <c r="AR35" s="4"/>
    </row>
    <row r="36" spans="1:44" ht="18.75">
      <c r="A36" s="99">
        <f>Entry!A36</f>
        <v>41</v>
      </c>
      <c r="B36" s="103" t="str">
        <f>Entry!B36</f>
        <v>Van Wyck</v>
      </c>
      <c r="C36" s="103">
        <f>Entry!C36</f>
        <v>0</v>
      </c>
      <c r="D36" s="193"/>
      <c r="E36" s="201"/>
      <c r="F36" s="321">
        <f>'Day 1'!AQ42</f>
        <v>95</v>
      </c>
      <c r="G36" s="321">
        <f>'Day 2'!AB38</f>
        <v>28</v>
      </c>
      <c r="H36" s="321">
        <f>'Day 3'!AB38</f>
        <v>10</v>
      </c>
      <c r="I36" s="321">
        <f>'Day 4'!R38</f>
        <v>-6</v>
      </c>
      <c r="J36" s="321" t="str">
        <f>'Day 6'!N37</f>
        <v>E</v>
      </c>
      <c r="K36" s="321" t="e">
        <f>'Day 8'!#REF!</f>
        <v>#REF!</v>
      </c>
      <c r="L36" s="321" t="e">
        <f>'Day 9'!#REF!</f>
        <v>#REF!</v>
      </c>
      <c r="M36" s="327" t="e">
        <f t="shared" si="2"/>
        <v>#VALUE!</v>
      </c>
      <c r="N36" s="327" t="e">
        <f t="shared" si="3"/>
        <v>#VALUE!</v>
      </c>
      <c r="O36" s="328" t="e">
        <f t="shared" si="6"/>
        <v>#VALUE!</v>
      </c>
      <c r="P36" s="322">
        <f>'Class scores'!G76</f>
        <v>0</v>
      </c>
      <c r="Q36" s="322">
        <f t="shared" si="4"/>
        <v>41</v>
      </c>
      <c r="R36" s="322">
        <f t="shared" si="5"/>
        <v>127</v>
      </c>
      <c r="S36" s="106">
        <f t="shared" si="7"/>
        <v>6</v>
      </c>
      <c r="AQ36" s="4"/>
      <c r="AR36" s="4"/>
    </row>
    <row r="37" spans="1:44" ht="18.75">
      <c r="A37" s="99">
        <f>Entry!A37</f>
        <v>42</v>
      </c>
      <c r="B37" s="103" t="str">
        <f>Entry!B37</f>
        <v>Beckers</v>
      </c>
      <c r="C37" s="103">
        <f>Entry!C37</f>
        <v>0</v>
      </c>
      <c r="D37" s="193"/>
      <c r="E37" s="201"/>
      <c r="F37" s="321">
        <f>'Day 1'!AQ43</f>
        <v>340</v>
      </c>
      <c r="G37" s="321">
        <f>'Day 2'!AB39</f>
        <v>77</v>
      </c>
      <c r="H37" s="321">
        <f>'Day 3'!AB39</f>
        <v>194</v>
      </c>
      <c r="I37" s="321">
        <f>'Day 4'!R39</f>
        <v>13</v>
      </c>
      <c r="J37" s="321" t="str">
        <f>'Day 6'!N38</f>
        <v>S</v>
      </c>
      <c r="K37" s="321" t="e">
        <f>'Day 8'!#REF!</f>
        <v>#REF!</v>
      </c>
      <c r="L37" s="321" t="e">
        <f>'Day 9'!#REF!</f>
        <v>#REF!</v>
      </c>
      <c r="M37" s="327" t="e">
        <f t="shared" si="2"/>
        <v>#VALUE!</v>
      </c>
      <c r="N37" s="327" t="e">
        <f t="shared" si="3"/>
        <v>#VALUE!</v>
      </c>
      <c r="O37" s="328" t="e">
        <f t="shared" si="6"/>
        <v>#VALUE!</v>
      </c>
      <c r="P37" s="322">
        <f>'Class scores'!G77</f>
        <v>0</v>
      </c>
      <c r="Q37" s="322">
        <f t="shared" si="4"/>
        <v>42</v>
      </c>
      <c r="R37" s="322">
        <f t="shared" si="5"/>
        <v>624</v>
      </c>
      <c r="S37" s="106">
        <f t="shared" si="7"/>
        <v>39</v>
      </c>
      <c r="AQ37" s="4"/>
      <c r="AR37" s="4"/>
    </row>
    <row r="38" spans="1:44" ht="18.75">
      <c r="A38" s="99">
        <f>Entry!A38</f>
        <v>43</v>
      </c>
      <c r="B38" s="103" t="str">
        <f>Entry!B38</f>
        <v>Beckers</v>
      </c>
      <c r="C38" s="103">
        <f>Entry!C38</f>
        <v>0</v>
      </c>
      <c r="D38" s="193"/>
      <c r="E38" s="201"/>
      <c r="F38" s="321">
        <f>'Day 1'!AQ44</f>
        <v>317</v>
      </c>
      <c r="G38" s="321">
        <f>'Day 2'!AB40</f>
        <v>97</v>
      </c>
      <c r="H38" s="321">
        <f>'Day 3'!AB40</f>
        <v>81</v>
      </c>
      <c r="I38" s="321">
        <f>'Day 4'!R40</f>
        <v>34</v>
      </c>
      <c r="J38" s="321" t="str">
        <f>'Day 6'!N39</f>
        <v>L</v>
      </c>
      <c r="K38" s="321" t="e">
        <f>'Day 8'!#REF!</f>
        <v>#REF!</v>
      </c>
      <c r="L38" s="321" t="e">
        <f>'Day 9'!#REF!</f>
        <v>#REF!</v>
      </c>
      <c r="M38" s="327" t="e">
        <f t="shared" si="2"/>
        <v>#VALUE!</v>
      </c>
      <c r="N38" s="327" t="e">
        <f t="shared" si="3"/>
        <v>#VALUE!</v>
      </c>
      <c r="O38" s="328" t="e">
        <f t="shared" si="6"/>
        <v>#VALUE!</v>
      </c>
      <c r="P38" s="322">
        <f>'Class scores'!G78</f>
        <v>0</v>
      </c>
      <c r="Q38" s="322">
        <f t="shared" si="4"/>
        <v>43</v>
      </c>
      <c r="R38" s="322">
        <f t="shared" si="5"/>
        <v>529</v>
      </c>
      <c r="S38" s="106">
        <f t="shared" si="7"/>
        <v>34</v>
      </c>
      <c r="AQ38" s="4"/>
      <c r="AR38" s="4"/>
    </row>
    <row r="39" spans="1:44" ht="18.75">
      <c r="A39" s="99">
        <f>Entry!A39</f>
        <v>44</v>
      </c>
      <c r="B39" s="103" t="str">
        <f>Entry!B39</f>
        <v>Nash</v>
      </c>
      <c r="C39" s="103">
        <f>Entry!C39</f>
        <v>0</v>
      </c>
      <c r="D39" s="193"/>
      <c r="E39" s="201"/>
      <c r="F39" s="321">
        <f>'Day 1'!AQ45</f>
        <v>233</v>
      </c>
      <c r="G39" s="321">
        <f>'Day 2'!AB41</f>
        <v>50</v>
      </c>
      <c r="H39" s="321">
        <f>'Day 3'!AB41</f>
        <v>141</v>
      </c>
      <c r="I39" s="321">
        <f>'Day 4'!R41</f>
        <v>140</v>
      </c>
      <c r="J39" s="321" t="str">
        <f>'Day 6'!N40</f>
        <v>L</v>
      </c>
      <c r="K39" s="321" t="e">
        <f>'Day 8'!#REF!</f>
        <v>#REF!</v>
      </c>
      <c r="L39" s="321" t="e">
        <f>'Day 9'!#REF!</f>
        <v>#REF!</v>
      </c>
      <c r="M39" s="327" t="e">
        <f t="shared" si="2"/>
        <v>#VALUE!</v>
      </c>
      <c r="N39" s="327" t="e">
        <f t="shared" si="3"/>
        <v>#VALUE!</v>
      </c>
      <c r="O39" s="328" t="e">
        <f t="shared" si="6"/>
        <v>#VALUE!</v>
      </c>
      <c r="P39" s="322">
        <f>'Class scores'!G79</f>
        <v>0</v>
      </c>
      <c r="Q39" s="322">
        <f t="shared" si="4"/>
        <v>44</v>
      </c>
      <c r="R39" s="322">
        <f t="shared" si="5"/>
        <v>564</v>
      </c>
      <c r="S39" s="106">
        <f t="shared" si="7"/>
        <v>37</v>
      </c>
      <c r="AQ39" s="4"/>
      <c r="AR39" s="4"/>
    </row>
    <row r="40" spans="1:44" ht="18.75">
      <c r="A40" s="99">
        <f>Entry!A40</f>
        <v>45</v>
      </c>
      <c r="B40" s="103" t="str">
        <f>Entry!B40</f>
        <v>Nash</v>
      </c>
      <c r="C40" s="103">
        <f>Entry!C40</f>
        <v>0</v>
      </c>
      <c r="D40" s="193"/>
      <c r="E40" s="201"/>
      <c r="F40" s="321">
        <f>'Day 1'!AQ46</f>
        <v>147</v>
      </c>
      <c r="G40" s="321">
        <f>'Day 2'!AB42</f>
        <v>54</v>
      </c>
      <c r="H40" s="321">
        <f>'Day 3'!AB42</f>
        <v>198</v>
      </c>
      <c r="I40" s="321">
        <f>'Day 4'!R42</f>
        <v>8</v>
      </c>
      <c r="J40" s="321" t="str">
        <f>'Day 6'!N41</f>
        <v>E</v>
      </c>
      <c r="K40" s="321" t="e">
        <f>'Day 8'!#REF!</f>
        <v>#REF!</v>
      </c>
      <c r="L40" s="321" t="e">
        <f>'Day 9'!#REF!</f>
        <v>#REF!</v>
      </c>
      <c r="M40" s="327" t="e">
        <f t="shared" si="2"/>
        <v>#VALUE!</v>
      </c>
      <c r="N40" s="327" t="e">
        <f t="shared" si="3"/>
        <v>#VALUE!</v>
      </c>
      <c r="O40" s="328" t="e">
        <f t="shared" si="6"/>
        <v>#VALUE!</v>
      </c>
      <c r="P40" s="322">
        <f>'Class scores'!G80</f>
        <v>0</v>
      </c>
      <c r="Q40" s="322">
        <f t="shared" si="4"/>
        <v>45</v>
      </c>
      <c r="R40" s="322">
        <f t="shared" si="5"/>
        <v>407</v>
      </c>
      <c r="S40" s="106">
        <f t="shared" si="7"/>
        <v>25</v>
      </c>
      <c r="AQ40" s="4"/>
      <c r="AR40" s="4"/>
    </row>
    <row r="41" spans="1:44" ht="18.75">
      <c r="A41" s="99">
        <f>Entry!A41</f>
        <v>46</v>
      </c>
      <c r="B41" s="103" t="str">
        <f>Entry!B41</f>
        <v>Smoljan</v>
      </c>
      <c r="C41" s="103">
        <f>Entry!C41</f>
        <v>0</v>
      </c>
      <c r="D41" s="193"/>
      <c r="E41" s="201"/>
      <c r="F41" s="321">
        <f>'Day 1'!AQ47</f>
        <v>185</v>
      </c>
      <c r="G41" s="321">
        <f>'Day 2'!AB43</f>
        <v>10</v>
      </c>
      <c r="H41" s="321">
        <f>'Day 3'!AB43</f>
        <v>26</v>
      </c>
      <c r="I41" s="321">
        <f>'Day 4'!R43</f>
        <v>17</v>
      </c>
      <c r="J41" s="321" t="str">
        <f>'Day 6'!N42</f>
        <v>L</v>
      </c>
      <c r="K41" s="321" t="e">
        <f>'Day 8'!#REF!</f>
        <v>#REF!</v>
      </c>
      <c r="L41" s="321" t="e">
        <f>'Day 9'!#REF!</f>
        <v>#REF!</v>
      </c>
      <c r="M41" s="327" t="e">
        <f t="shared" si="2"/>
        <v>#VALUE!</v>
      </c>
      <c r="N41" s="327" t="e">
        <f t="shared" si="3"/>
        <v>#VALUE!</v>
      </c>
      <c r="O41" s="328" t="e">
        <f t="shared" si="6"/>
        <v>#VALUE!</v>
      </c>
      <c r="P41" s="322">
        <f>'Class scores'!G81</f>
        <v>0</v>
      </c>
      <c r="Q41" s="322">
        <f t="shared" si="4"/>
        <v>46</v>
      </c>
      <c r="R41" s="322">
        <f t="shared" si="5"/>
        <v>238</v>
      </c>
      <c r="S41" s="106">
        <f t="shared" si="7"/>
        <v>11</v>
      </c>
      <c r="AQ41" s="4"/>
      <c r="AR41" s="4"/>
    </row>
    <row r="42" spans="1:44" ht="18.75">
      <c r="A42" s="99">
        <f>Entry!A42</f>
        <v>47</v>
      </c>
      <c r="B42" s="103" t="str">
        <f>Entry!B42</f>
        <v>Degarate</v>
      </c>
      <c r="C42" s="103">
        <f>Entry!C42</f>
        <v>0</v>
      </c>
      <c r="D42" s="193"/>
      <c r="E42" s="201"/>
      <c r="F42" s="321">
        <f>'Day 1'!AQ48</f>
        <v>97</v>
      </c>
      <c r="G42" s="321">
        <f>'Day 2'!AB44</f>
        <v>40</v>
      </c>
      <c r="H42" s="321">
        <f>'Day 3'!AB44</f>
        <v>48</v>
      </c>
      <c r="I42" s="321">
        <f>'Day 4'!R44</f>
        <v>106</v>
      </c>
      <c r="J42" s="321" t="str">
        <f>'Day 6'!N43</f>
        <v>E</v>
      </c>
      <c r="K42" s="321" t="e">
        <f>'Day 8'!#REF!</f>
        <v>#REF!</v>
      </c>
      <c r="L42" s="321" t="e">
        <f>'Day 9'!#REF!</f>
        <v>#REF!</v>
      </c>
      <c r="M42" s="327" t="e">
        <f t="shared" si="2"/>
        <v>#VALUE!</v>
      </c>
      <c r="N42" s="327" t="e">
        <f t="shared" si="3"/>
        <v>#VALUE!</v>
      </c>
      <c r="O42" s="328" t="e">
        <f t="shared" si="6"/>
        <v>#VALUE!</v>
      </c>
      <c r="P42" s="322">
        <f>'Class scores'!G82</f>
        <v>0</v>
      </c>
      <c r="Q42" s="322">
        <f t="shared" si="4"/>
        <v>47</v>
      </c>
      <c r="R42" s="322">
        <f t="shared" si="5"/>
        <v>291</v>
      </c>
      <c r="S42" s="106">
        <f t="shared" si="7"/>
        <v>16</v>
      </c>
      <c r="AQ42" s="4"/>
      <c r="AR42" s="4"/>
    </row>
    <row r="43" spans="1:44" ht="18.75">
      <c r="A43" s="99">
        <f>Entry!A43</f>
        <v>48</v>
      </c>
      <c r="B43" s="103" t="str">
        <f>Entry!B43</f>
        <v>Reese</v>
      </c>
      <c r="C43" s="103">
        <f>Entry!C43</f>
        <v>0</v>
      </c>
      <c r="D43" s="193"/>
      <c r="E43" s="201"/>
      <c r="F43" s="321">
        <f>'Day 1'!AQ49</f>
        <v>340</v>
      </c>
      <c r="G43" s="321">
        <f>'Day 2'!AB45</f>
        <v>195</v>
      </c>
      <c r="H43" s="321">
        <f>'Day 3'!AB45</f>
        <v>15</v>
      </c>
      <c r="I43" s="321">
        <f>'Day 4'!R45</f>
        <v>140</v>
      </c>
      <c r="J43" s="321" t="str">
        <f>'Day 6'!N44</f>
        <v>E</v>
      </c>
      <c r="K43" s="321" t="e">
        <f>'Day 8'!#REF!</f>
        <v>#REF!</v>
      </c>
      <c r="L43" s="321" t="e">
        <f>'Day 9'!#REF!</f>
        <v>#REF!</v>
      </c>
      <c r="M43" s="327" t="e">
        <f t="shared" si="2"/>
        <v>#VALUE!</v>
      </c>
      <c r="N43" s="327" t="e">
        <f t="shared" si="3"/>
        <v>#VALUE!</v>
      </c>
      <c r="O43" s="328" t="e">
        <f t="shared" si="6"/>
        <v>#VALUE!</v>
      </c>
      <c r="P43" s="322">
        <f>'Class scores'!G83</f>
        <v>0</v>
      </c>
      <c r="Q43" s="322">
        <f t="shared" si="4"/>
        <v>48</v>
      </c>
      <c r="R43" s="322">
        <f t="shared" si="5"/>
        <v>690</v>
      </c>
      <c r="S43" s="106">
        <f t="shared" si="7"/>
        <v>41</v>
      </c>
      <c r="AQ43" s="4"/>
      <c r="AR43" s="4"/>
    </row>
    <row r="44" spans="1:44" ht="18.75">
      <c r="A44" s="99">
        <f>Entry!A44</f>
        <v>49</v>
      </c>
      <c r="B44" s="103" t="str">
        <f>Entry!B44</f>
        <v>Esen</v>
      </c>
      <c r="C44" s="103">
        <f>Entry!C44</f>
        <v>0</v>
      </c>
      <c r="D44" s="193"/>
      <c r="E44" s="201"/>
      <c r="F44" s="321">
        <f>'Day 1'!AQ50</f>
        <v>214</v>
      </c>
      <c r="G44" s="321">
        <f>'Day 2'!AB46</f>
        <v>137</v>
      </c>
      <c r="H44" s="321">
        <f>'Day 3'!AB46</f>
        <v>153</v>
      </c>
      <c r="I44" s="321">
        <f>'Day 4'!R46</f>
        <v>26</v>
      </c>
      <c r="J44" s="321" t="str">
        <f>'Day 6'!N45</f>
        <v>E</v>
      </c>
      <c r="K44" s="321" t="e">
        <f>'Day 8'!#REF!</f>
        <v>#REF!</v>
      </c>
      <c r="L44" s="321" t="e">
        <f>'Day 9'!#REF!</f>
        <v>#REF!</v>
      </c>
      <c r="M44" s="327" t="e">
        <f t="shared" si="2"/>
        <v>#VALUE!</v>
      </c>
      <c r="N44" s="327" t="e">
        <f t="shared" si="3"/>
        <v>#VALUE!</v>
      </c>
      <c r="O44" s="328" t="e">
        <f t="shared" si="6"/>
        <v>#VALUE!</v>
      </c>
      <c r="P44" s="322">
        <f>'Class scores'!G84</f>
        <v>0</v>
      </c>
      <c r="Q44" s="322">
        <f t="shared" si="4"/>
        <v>49</v>
      </c>
      <c r="R44" s="322">
        <f t="shared" si="5"/>
        <v>530</v>
      </c>
      <c r="S44" s="106">
        <f t="shared" si="7"/>
        <v>35</v>
      </c>
      <c r="AQ44" s="4"/>
      <c r="AR44" s="4"/>
    </row>
    <row r="45" spans="1:44" ht="18.75">
      <c r="A45" s="99">
        <f>Entry!A45</f>
        <v>50</v>
      </c>
      <c r="B45" s="103" t="str">
        <f>Entry!B45</f>
        <v>Anderson</v>
      </c>
      <c r="C45" s="103">
        <f>Entry!C45</f>
        <v>0</v>
      </c>
      <c r="D45" s="193"/>
      <c r="E45" s="201"/>
      <c r="F45" s="321">
        <f>'Day 1'!AQ51</f>
        <v>340</v>
      </c>
      <c r="G45" s="321">
        <f>'Day 2'!AB47</f>
        <v>200</v>
      </c>
      <c r="H45" s="321">
        <f>'Day 3'!AB47</f>
        <v>200</v>
      </c>
      <c r="I45" s="321">
        <f>'Day 4'!R47</f>
        <v>140</v>
      </c>
      <c r="J45" s="321" t="str">
        <f>'Day 6'!N46</f>
        <v>E</v>
      </c>
      <c r="K45" s="321" t="e">
        <f>'Day 8'!#REF!</f>
        <v>#REF!</v>
      </c>
      <c r="L45" s="321" t="e">
        <f>'Day 9'!#REF!</f>
        <v>#REF!</v>
      </c>
      <c r="M45" s="327" t="e">
        <f t="shared" si="2"/>
        <v>#VALUE!</v>
      </c>
      <c r="N45" s="327" t="e">
        <f t="shared" si="3"/>
        <v>#VALUE!</v>
      </c>
      <c r="O45" s="328" t="e">
        <f t="shared" si="6"/>
        <v>#VALUE!</v>
      </c>
      <c r="P45" s="322">
        <f>'Class scores'!G85</f>
        <v>0</v>
      </c>
      <c r="Q45" s="322">
        <f t="shared" si="4"/>
        <v>50</v>
      </c>
      <c r="R45" s="322">
        <f t="shared" si="5"/>
        <v>880</v>
      </c>
      <c r="S45" s="106">
        <f t="shared" si="7"/>
        <v>47</v>
      </c>
      <c r="AQ45" s="4"/>
      <c r="AR45" s="4"/>
    </row>
    <row r="46" spans="1:44" ht="18.75">
      <c r="A46" s="99">
        <f>Entry!A46</f>
        <v>51</v>
      </c>
      <c r="B46" s="103" t="str">
        <f>Entry!B46</f>
        <v>Johnson</v>
      </c>
      <c r="C46" s="103">
        <f>Entry!C46</f>
        <v>0</v>
      </c>
      <c r="D46" s="193"/>
      <c r="E46" s="201"/>
      <c r="F46" s="321">
        <f>'Day 1'!AQ52</f>
        <v>340</v>
      </c>
      <c r="G46" s="321">
        <f>'Day 2'!AB48</f>
        <v>200</v>
      </c>
      <c r="H46" s="321">
        <f>'Day 3'!AB48</f>
        <v>200</v>
      </c>
      <c r="I46" s="321">
        <f>'Day 4'!R48</f>
        <v>140</v>
      </c>
      <c r="J46" s="321" t="str">
        <f>'Day 6'!N47</f>
        <v>E</v>
      </c>
      <c r="K46" s="321" t="e">
        <f>'Day 8'!#REF!</f>
        <v>#REF!</v>
      </c>
      <c r="L46" s="321" t="e">
        <f>'Day 9'!#REF!</f>
        <v>#REF!</v>
      </c>
      <c r="M46" s="327" t="e">
        <f t="shared" si="2"/>
        <v>#VALUE!</v>
      </c>
      <c r="N46" s="327" t="e">
        <f t="shared" si="3"/>
        <v>#VALUE!</v>
      </c>
      <c r="O46" s="328" t="e">
        <f t="shared" si="6"/>
        <v>#VALUE!</v>
      </c>
      <c r="P46" s="322">
        <f>'Class scores'!G86</f>
        <v>0</v>
      </c>
      <c r="Q46" s="322">
        <f t="shared" si="4"/>
        <v>51</v>
      </c>
      <c r="R46" s="322">
        <f t="shared" si="5"/>
        <v>880</v>
      </c>
      <c r="S46" s="106">
        <f t="shared" si="7"/>
        <v>47</v>
      </c>
      <c r="AQ46" s="4"/>
      <c r="AR46" s="4"/>
    </row>
    <row r="47" spans="1:44" ht="18.75">
      <c r="A47" s="99">
        <f>Entry!A47</f>
        <v>52</v>
      </c>
      <c r="B47" s="103" t="str">
        <f>Entry!B47</f>
        <v>Tynes</v>
      </c>
      <c r="C47" s="103">
        <f>Entry!C47</f>
        <v>0</v>
      </c>
      <c r="D47" s="193"/>
      <c r="E47" s="201"/>
      <c r="F47" s="321">
        <f>'Day 1'!AQ53</f>
        <v>340</v>
      </c>
      <c r="G47" s="321">
        <f>'Day 2'!AB49</f>
        <v>200</v>
      </c>
      <c r="H47" s="321">
        <f>'Day 3'!AB49</f>
        <v>200</v>
      </c>
      <c r="I47" s="321">
        <f>'Day 4'!R49</f>
        <v>140</v>
      </c>
      <c r="J47" s="321" t="str">
        <f>'Day 6'!N48</f>
        <v>E</v>
      </c>
      <c r="K47" s="321" t="e">
        <f>'Day 8'!#REF!</f>
        <v>#REF!</v>
      </c>
      <c r="L47" s="321" t="e">
        <f>'Day 9'!#REF!</f>
        <v>#REF!</v>
      </c>
      <c r="M47" s="327" t="e">
        <f t="shared" si="2"/>
        <v>#VALUE!</v>
      </c>
      <c r="N47" s="327" t="e">
        <f t="shared" si="3"/>
        <v>#VALUE!</v>
      </c>
      <c r="O47" s="328" t="e">
        <f t="shared" si="6"/>
        <v>#VALUE!</v>
      </c>
      <c r="P47" s="322">
        <f>'Class scores'!G87</f>
        <v>0</v>
      </c>
      <c r="Q47" s="322">
        <f t="shared" si="4"/>
        <v>52</v>
      </c>
      <c r="R47" s="322">
        <f t="shared" si="5"/>
        <v>880</v>
      </c>
      <c r="S47" s="106">
        <f t="shared" si="7"/>
        <v>47</v>
      </c>
      <c r="AQ47" s="4"/>
      <c r="AR47" s="4"/>
    </row>
    <row r="48" spans="1:44" ht="18.75">
      <c r="A48" s="99">
        <f>Entry!A48</f>
        <v>53</v>
      </c>
      <c r="B48" s="103" t="str">
        <f>Entry!B48</f>
        <v>Sailor</v>
      </c>
      <c r="C48" s="103">
        <f>Entry!C48</f>
        <v>0</v>
      </c>
      <c r="D48" s="193"/>
      <c r="E48" s="201"/>
      <c r="F48" s="321">
        <f>'Day 1'!AQ54</f>
        <v>340</v>
      </c>
      <c r="G48" s="321">
        <f>'Day 2'!AB50</f>
        <v>200</v>
      </c>
      <c r="H48" s="321">
        <f>'Day 3'!AB50</f>
        <v>200</v>
      </c>
      <c r="I48" s="321">
        <f>'Day 4'!R50</f>
        <v>140</v>
      </c>
      <c r="J48" s="321" t="str">
        <f>'Day 6'!N49</f>
        <v>E</v>
      </c>
      <c r="K48" s="321" t="e">
        <f>'Day 8'!#REF!</f>
        <v>#REF!</v>
      </c>
      <c r="L48" s="321" t="e">
        <f>'Day 9'!#REF!</f>
        <v>#REF!</v>
      </c>
      <c r="M48" s="327" t="e">
        <f t="shared" si="2"/>
        <v>#VALUE!</v>
      </c>
      <c r="N48" s="327" t="e">
        <f t="shared" si="3"/>
        <v>#VALUE!</v>
      </c>
      <c r="O48" s="328" t="e">
        <f t="shared" si="6"/>
        <v>#VALUE!</v>
      </c>
      <c r="P48" s="322">
        <f>'Class scores'!G88</f>
        <v>0</v>
      </c>
      <c r="Q48" s="322">
        <f t="shared" si="4"/>
        <v>53</v>
      </c>
      <c r="R48" s="322">
        <f t="shared" si="5"/>
        <v>880</v>
      </c>
      <c r="S48" s="106">
        <f t="shared" si="7"/>
        <v>47</v>
      </c>
      <c r="AQ48" s="4"/>
      <c r="AR48" s="4"/>
    </row>
    <row r="49" spans="1:44" ht="18.75">
      <c r="A49" s="99">
        <f>Entry!A49</f>
        <v>54</v>
      </c>
      <c r="B49" s="103" t="str">
        <f>Entry!B49</f>
        <v>Walkker</v>
      </c>
      <c r="C49" s="103">
        <f>Entry!C49</f>
        <v>0</v>
      </c>
      <c r="D49" s="193"/>
      <c r="E49" s="201"/>
      <c r="F49" s="321">
        <f>'Day 1'!AQ55</f>
        <v>263</v>
      </c>
      <c r="G49" s="321">
        <f>'Day 2'!AB51</f>
        <v>65</v>
      </c>
      <c r="H49" s="321">
        <f>'Day 3'!AB51</f>
        <v>68</v>
      </c>
      <c r="I49" s="321">
        <f>'Day 4'!R51</f>
        <v>23</v>
      </c>
      <c r="J49" s="321" t="str">
        <f>'Day 6'!N50</f>
        <v>E</v>
      </c>
      <c r="K49" s="321" t="e">
        <f>'Day 8'!#REF!</f>
        <v>#REF!</v>
      </c>
      <c r="L49" s="321" t="e">
        <f>'Day 9'!#REF!</f>
        <v>#REF!</v>
      </c>
      <c r="M49" s="327" t="e">
        <f t="shared" si="2"/>
        <v>#VALUE!</v>
      </c>
      <c r="N49" s="327" t="e">
        <f t="shared" si="3"/>
        <v>#VALUE!</v>
      </c>
      <c r="O49" s="328" t="e">
        <f t="shared" si="6"/>
        <v>#VALUE!</v>
      </c>
      <c r="P49" s="322">
        <f>'Class scores'!G89</f>
        <v>0</v>
      </c>
      <c r="Q49" s="322">
        <f t="shared" si="4"/>
        <v>54</v>
      </c>
      <c r="R49" s="322">
        <f t="shared" si="5"/>
        <v>419</v>
      </c>
      <c r="S49" s="106">
        <f t="shared" si="7"/>
        <v>26</v>
      </c>
      <c r="AQ49" s="4"/>
      <c r="AR49" s="4"/>
    </row>
    <row r="50" spans="1:44" ht="18.75">
      <c r="A50" s="99">
        <f>Entry!A50</f>
        <v>55</v>
      </c>
      <c r="B50" s="103" t="str">
        <f>Entry!B50</f>
        <v>Martynov</v>
      </c>
      <c r="C50" s="103">
        <f>Entry!C50</f>
        <v>0</v>
      </c>
      <c r="D50" s="193"/>
      <c r="E50" s="201"/>
      <c r="F50" s="321">
        <f>'Day 1'!AQ56</f>
        <v>182</v>
      </c>
      <c r="G50" s="321">
        <f>'Day 2'!AB52</f>
        <v>33</v>
      </c>
      <c r="H50" s="321">
        <f>'Day 3'!AB52</f>
        <v>54</v>
      </c>
      <c r="I50" s="321">
        <f>'Day 4'!R52</f>
        <v>32</v>
      </c>
      <c r="J50" s="321" t="str">
        <f>'Day 6'!N51</f>
        <v>E</v>
      </c>
      <c r="K50" s="321" t="e">
        <f>'Day 8'!#REF!</f>
        <v>#REF!</v>
      </c>
      <c r="L50" s="321" t="e">
        <f>'Day 9'!#REF!</f>
        <v>#REF!</v>
      </c>
      <c r="M50" s="327" t="e">
        <f t="shared" si="2"/>
        <v>#VALUE!</v>
      </c>
      <c r="N50" s="327" t="e">
        <f t="shared" si="3"/>
        <v>#VALUE!</v>
      </c>
      <c r="O50" s="328" t="e">
        <f t="shared" si="6"/>
        <v>#VALUE!</v>
      </c>
      <c r="P50" s="322">
        <f>'Class scores'!G90</f>
        <v>0</v>
      </c>
      <c r="Q50" s="322">
        <f t="shared" si="4"/>
        <v>55</v>
      </c>
      <c r="R50" s="322">
        <f t="shared" si="5"/>
        <v>301</v>
      </c>
      <c r="S50" s="106">
        <f t="shared" si="7"/>
        <v>18</v>
      </c>
      <c r="AQ50" s="4"/>
      <c r="AR50" s="4"/>
    </row>
    <row r="51" spans="1:44" ht="18.75">
      <c r="A51" s="99">
        <f>Entry!A51</f>
        <v>56</v>
      </c>
      <c r="B51" s="103" t="str">
        <f>Entry!B51</f>
        <v>Mackey</v>
      </c>
      <c r="C51" s="103">
        <f>Entry!C51</f>
        <v>0</v>
      </c>
      <c r="D51" s="193"/>
      <c r="E51" s="201"/>
      <c r="F51" s="321">
        <f>'Day 1'!AQ57</f>
        <v>191</v>
      </c>
      <c r="G51" s="321">
        <f>'Day 2'!AB53</f>
        <v>19</v>
      </c>
      <c r="H51" s="321">
        <f>'Day 3'!AB53</f>
        <v>83</v>
      </c>
      <c r="I51" s="321">
        <f>'Day 4'!R53</f>
        <v>24</v>
      </c>
      <c r="J51" s="321" t="str">
        <f>'Day 6'!N52</f>
        <v>L</v>
      </c>
      <c r="K51" s="321" t="e">
        <f>'Day 8'!#REF!</f>
        <v>#REF!</v>
      </c>
      <c r="L51" s="321" t="e">
        <f>'Day 9'!#REF!</f>
        <v>#REF!</v>
      </c>
      <c r="M51" s="327" t="e">
        <f t="shared" si="2"/>
        <v>#VALUE!</v>
      </c>
      <c r="N51" s="327" t="e">
        <f t="shared" si="3"/>
        <v>#VALUE!</v>
      </c>
      <c r="O51" s="328" t="e">
        <f t="shared" si="6"/>
        <v>#VALUE!</v>
      </c>
      <c r="P51" s="322">
        <f>'Class scores'!G91</f>
        <v>0</v>
      </c>
      <c r="Q51" s="322">
        <f t="shared" si="4"/>
        <v>56</v>
      </c>
      <c r="R51" s="322">
        <f t="shared" si="5"/>
        <v>317</v>
      </c>
      <c r="S51" s="106">
        <f t="shared" si="7"/>
        <v>20</v>
      </c>
      <c r="AQ51" s="4"/>
      <c r="AR51" s="4"/>
    </row>
    <row r="52" spans="1:19" ht="19.5" thickBot="1">
      <c r="A52" s="99">
        <f>Entry!A53</f>
        <v>58</v>
      </c>
      <c r="B52" s="103" t="str">
        <f>Entry!B53</f>
        <v>Thompson</v>
      </c>
      <c r="C52" s="103">
        <f>Entry!C53</f>
        <v>0</v>
      </c>
      <c r="E52" s="201"/>
      <c r="F52" s="324">
        <f>'Day 1'!AQ58</f>
        <v>340</v>
      </c>
      <c r="G52" s="324">
        <f>'Day 2'!AB54</f>
        <v>200</v>
      </c>
      <c r="H52" s="324">
        <f>'Day 3'!AB54</f>
        <v>200</v>
      </c>
      <c r="I52" s="324">
        <f>'Day 4'!R54</f>
        <v>65</v>
      </c>
      <c r="J52" s="324" t="str">
        <f>'Day 6'!N53</f>
        <v>E</v>
      </c>
      <c r="K52" s="324" t="e">
        <f>'Day 8'!#REF!</f>
        <v>#REF!</v>
      </c>
      <c r="L52" s="324" t="e">
        <f>'Day 9'!#REF!</f>
        <v>#REF!</v>
      </c>
      <c r="M52" s="324" t="e">
        <f t="shared" si="2"/>
        <v>#VALUE!</v>
      </c>
      <c r="N52" s="324" t="e">
        <f t="shared" si="3"/>
        <v>#VALUE!</v>
      </c>
      <c r="O52" s="324" t="e">
        <f t="shared" si="6"/>
        <v>#VALUE!</v>
      </c>
      <c r="P52" s="324">
        <f>'Class scores'!G93</f>
        <v>0</v>
      </c>
      <c r="Q52" s="324">
        <f t="shared" si="4"/>
        <v>58</v>
      </c>
      <c r="R52" s="324">
        <f t="shared" si="5"/>
        <v>805</v>
      </c>
      <c r="S52" s="106">
        <f t="shared" si="7"/>
        <v>45</v>
      </c>
    </row>
    <row r="53" spans="16:19" ht="18">
      <c r="P53" s="3"/>
      <c r="Q53" s="3"/>
      <c r="S53" s="9"/>
    </row>
    <row r="54" spans="1:44" s="113" customFormat="1" ht="15">
      <c r="A54" s="423" t="s">
        <v>52</v>
      </c>
      <c r="B54" s="424"/>
      <c r="C54" s="424"/>
      <c r="D54" s="424"/>
      <c r="E54" s="424"/>
      <c r="F54" s="424"/>
      <c r="G54" s="424"/>
      <c r="H54" s="424"/>
      <c r="I54" s="424"/>
      <c r="J54" s="424"/>
      <c r="K54" s="424"/>
      <c r="L54" s="424"/>
      <c r="M54" s="424"/>
      <c r="N54" s="424"/>
      <c r="O54" s="424"/>
      <c r="P54" s="424"/>
      <c r="Q54" s="424"/>
      <c r="R54" s="424"/>
      <c r="S54" s="424"/>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row>
    <row r="55" spans="2:19" ht="15">
      <c r="B55" s="12"/>
      <c r="C55" s="12"/>
      <c r="D55" s="12"/>
      <c r="E55" s="12"/>
      <c r="F55" s="12"/>
      <c r="G55" s="12"/>
      <c r="H55" s="12"/>
      <c r="I55" s="12"/>
      <c r="J55" s="12"/>
      <c r="K55" s="12"/>
      <c r="L55" s="12"/>
      <c r="M55" s="12"/>
      <c r="N55" s="12"/>
      <c r="O55" s="12"/>
      <c r="P55" s="12"/>
      <c r="Q55" s="12"/>
      <c r="R55" s="12"/>
      <c r="S55" s="12"/>
    </row>
    <row r="56" spans="1:44" s="111" customFormat="1" ht="15.75">
      <c r="A56" s="425" t="s">
        <v>53</v>
      </c>
      <c r="B56" s="426"/>
      <c r="C56" s="426"/>
      <c r="D56" s="426"/>
      <c r="E56" s="426"/>
      <c r="F56" s="426"/>
      <c r="G56" s="426"/>
      <c r="H56" s="426"/>
      <c r="I56" s="426"/>
      <c r="J56" s="426"/>
      <c r="K56" s="426"/>
      <c r="L56" s="426"/>
      <c r="M56" s="426"/>
      <c r="N56" s="426"/>
      <c r="O56" s="426"/>
      <c r="P56" s="426"/>
      <c r="Q56" s="426"/>
      <c r="R56" s="426"/>
      <c r="S56" s="42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8" spans="1:44" s="113" customFormat="1" ht="15">
      <c r="A58" s="423" t="s">
        <v>54</v>
      </c>
      <c r="B58" s="424"/>
      <c r="C58" s="424"/>
      <c r="D58" s="424"/>
      <c r="E58" s="424"/>
      <c r="F58" s="424"/>
      <c r="G58" s="424"/>
      <c r="H58" s="424"/>
      <c r="I58" s="424"/>
      <c r="J58" s="424"/>
      <c r="K58" s="424"/>
      <c r="L58" s="424"/>
      <c r="M58" s="424"/>
      <c r="N58" s="424"/>
      <c r="O58" s="424"/>
      <c r="P58" s="424"/>
      <c r="Q58" s="424"/>
      <c r="R58" s="424"/>
      <c r="S58" s="424"/>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row>
  </sheetData>
  <sheetProtection/>
  <mergeCells count="3">
    <mergeCell ref="A54:S54"/>
    <mergeCell ref="A56:S56"/>
    <mergeCell ref="A58:S58"/>
  </mergeCells>
  <printOptions/>
  <pageMargins left="0.7" right="0.7" top="0.75" bottom="0.75" header="0.3" footer="0.3"/>
  <pageSetup fitToHeight="1" fitToWidth="1" horizontalDpi="600" verticalDpi="600" orientation="portrait" scale="63" r:id="rId1"/>
  <headerFooter>
    <oddHeader>&amp;C&amp;"Arial,Bold"&amp;14ALCAN 2018
TOTALS THROUGH DAY 4</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Z85"/>
  <sheetViews>
    <sheetView zoomScale="80" zoomScaleNormal="80" zoomScalePageLayoutView="0" workbookViewId="0" topLeftCell="A1">
      <selection activeCell="AD12" sqref="AD12"/>
    </sheetView>
  </sheetViews>
  <sheetFormatPr defaultColWidth="9.140625" defaultRowHeight="12.75"/>
  <cols>
    <col min="1" max="1" width="4.00390625" style="3" bestFit="1" customWidth="1"/>
    <col min="2" max="2" width="15.8515625" style="3" customWidth="1"/>
    <col min="3" max="3" width="19.8515625" style="3" bestFit="1" customWidth="1"/>
    <col min="4" max="4" width="15.28125" style="3" hidden="1" customWidth="1"/>
    <col min="5" max="5" width="13.8515625" style="3" bestFit="1" customWidth="1"/>
    <col min="6" max="17" width="4.7109375" style="3" customWidth="1"/>
    <col min="18" max="18" width="5.421875" style="3" bestFit="1" customWidth="1"/>
    <col min="19" max="19" width="9.00390625" style="3" hidden="1" customWidth="1"/>
    <col min="20" max="20" width="15.7109375" style="3" hidden="1" customWidth="1"/>
    <col min="21" max="21" width="14.7109375" style="3" hidden="1" customWidth="1"/>
    <col min="22" max="22" width="11.00390625" style="3" hidden="1" customWidth="1"/>
    <col min="23" max="23" width="9.00390625" style="3" hidden="1" customWidth="1"/>
    <col min="24" max="24" width="10.140625" style="3" hidden="1" customWidth="1"/>
    <col min="25" max="25" width="11.8515625" style="4" hidden="1" customWidth="1"/>
    <col min="26" max="26" width="21.140625" style="4" hidden="1" customWidth="1"/>
    <col min="27" max="16384" width="9.140625" style="4" customWidth="1"/>
  </cols>
  <sheetData>
    <row r="1" spans="1:26" s="21" customFormat="1" ht="15" customHeight="1">
      <c r="A1" s="19"/>
      <c r="B1" s="20"/>
      <c r="C1" s="20"/>
      <c r="D1" s="20"/>
      <c r="E1" s="116" t="s">
        <v>13</v>
      </c>
      <c r="F1" s="410" t="s">
        <v>174</v>
      </c>
      <c r="G1" s="411"/>
      <c r="H1" s="410" t="s">
        <v>173</v>
      </c>
      <c r="I1" s="411"/>
      <c r="J1" s="410" t="s">
        <v>175</v>
      </c>
      <c r="K1" s="411"/>
      <c r="L1" s="410" t="s">
        <v>176</v>
      </c>
      <c r="M1" s="411"/>
      <c r="N1" s="410" t="s">
        <v>177</v>
      </c>
      <c r="O1" s="417"/>
      <c r="P1" s="410" t="s">
        <v>178</v>
      </c>
      <c r="Q1" s="417"/>
      <c r="R1" s="84" t="s">
        <v>16</v>
      </c>
      <c r="S1" s="47" t="s">
        <v>58</v>
      </c>
      <c r="T1" s="61"/>
      <c r="U1" s="58"/>
      <c r="V1" s="66"/>
      <c r="W1" s="47" t="s">
        <v>58</v>
      </c>
      <c r="X1" s="46" t="s">
        <v>10</v>
      </c>
      <c r="Y1" s="164"/>
      <c r="Z1" s="58"/>
    </row>
    <row r="2" spans="1:26" s="21" customFormat="1" ht="15.75">
      <c r="A2" s="22"/>
      <c r="B2" s="23"/>
      <c r="C2" s="23"/>
      <c r="D2" s="23"/>
      <c r="E2" s="117" t="s">
        <v>14</v>
      </c>
      <c r="F2" s="420"/>
      <c r="G2" s="421"/>
      <c r="H2" s="420"/>
      <c r="I2" s="421"/>
      <c r="J2" s="420"/>
      <c r="K2" s="421"/>
      <c r="L2" s="420"/>
      <c r="M2" s="421"/>
      <c r="N2" s="420"/>
      <c r="O2" s="422"/>
      <c r="P2" s="420"/>
      <c r="Q2" s="422"/>
      <c r="R2" s="376">
        <v>1</v>
      </c>
      <c r="S2" s="48" t="s">
        <v>4</v>
      </c>
      <c r="T2" s="38" t="s">
        <v>5</v>
      </c>
      <c r="U2" s="44" t="s">
        <v>12</v>
      </c>
      <c r="V2" s="60" t="s">
        <v>2</v>
      </c>
      <c r="W2" s="48" t="s">
        <v>4</v>
      </c>
      <c r="X2" s="37" t="s">
        <v>4</v>
      </c>
      <c r="Y2" s="165" t="s">
        <v>10</v>
      </c>
      <c r="Z2" s="44" t="s">
        <v>25</v>
      </c>
    </row>
    <row r="3" spans="1:26" s="3" customFormat="1" ht="15.75">
      <c r="A3" s="35" t="s">
        <v>9</v>
      </c>
      <c r="B3" s="377" t="s">
        <v>5</v>
      </c>
      <c r="C3" s="377" t="s">
        <v>285</v>
      </c>
      <c r="D3" s="377" t="s">
        <v>6</v>
      </c>
      <c r="E3" s="378" t="s">
        <v>7</v>
      </c>
      <c r="F3" s="379"/>
      <c r="G3" s="380" t="s">
        <v>3</v>
      </c>
      <c r="H3" s="379"/>
      <c r="I3" s="380" t="s">
        <v>3</v>
      </c>
      <c r="J3" s="379"/>
      <c r="K3" s="380" t="s">
        <v>3</v>
      </c>
      <c r="L3" s="379"/>
      <c r="M3" s="380" t="s">
        <v>3</v>
      </c>
      <c r="N3" s="379"/>
      <c r="O3" s="381" t="s">
        <v>3</v>
      </c>
      <c r="P3" s="379"/>
      <c r="Q3" s="381" t="s">
        <v>3</v>
      </c>
      <c r="R3" s="382"/>
      <c r="S3" s="375"/>
      <c r="T3" s="29"/>
      <c r="U3" s="62"/>
      <c r="V3" s="35"/>
      <c r="W3" s="68"/>
      <c r="Y3" s="166"/>
      <c r="Z3" s="64"/>
    </row>
    <row r="4" spans="1:26" ht="15.75">
      <c r="A4" s="30" t="e">
        <f>'Class info'!#REF!</f>
        <v>#REF!</v>
      </c>
      <c r="B4" s="30" t="str">
        <f>Entry!B2</f>
        <v>PHANTOM</v>
      </c>
      <c r="C4" s="30" t="str">
        <f>Entry!C2</f>
        <v>PHANTOM</v>
      </c>
      <c r="D4" s="30"/>
      <c r="E4" s="30"/>
      <c r="F4" s="31"/>
      <c r="G4" s="167"/>
      <c r="H4" s="31"/>
      <c r="I4" s="167"/>
      <c r="J4" s="31"/>
      <c r="K4" s="167"/>
      <c r="L4" s="31"/>
      <c r="M4" s="167"/>
      <c r="N4" s="31"/>
      <c r="O4" s="179"/>
      <c r="P4" s="31"/>
      <c r="Q4" s="179"/>
      <c r="R4" s="176">
        <f>F4+H4+J4+L4+N4</f>
        <v>0</v>
      </c>
      <c r="S4" s="57"/>
      <c r="T4" s="36" t="str">
        <f aca="true" t="shared" si="0" ref="T4:T13">B4</f>
        <v>PHANTOM</v>
      </c>
      <c r="U4" s="63" t="str">
        <f aca="true" t="shared" si="1" ref="U4:U13">C4</f>
        <v>PHANTOM</v>
      </c>
      <c r="V4" s="43" t="e">
        <f>#REF!+#REF!-#REF!</f>
        <v>#REF!</v>
      </c>
      <c r="W4" s="57" t="e">
        <f aca="true" t="shared" si="2" ref="W4:W13">RANK(V4,$V$4:$V$27,1)</f>
        <v>#REF!</v>
      </c>
      <c r="X4" s="67">
        <v>1</v>
      </c>
      <c r="Y4" s="30">
        <f aca="true" t="shared" si="3" ref="Y4:Y13">E4</f>
        <v>0</v>
      </c>
      <c r="Z4" s="65"/>
    </row>
    <row r="5" spans="1:26" ht="15.75">
      <c r="A5" s="30" t="e">
        <f>'Class info'!#REF!</f>
        <v>#REF!</v>
      </c>
      <c r="B5" s="30" t="str">
        <f>Entry!B3</f>
        <v>McKinnon</v>
      </c>
      <c r="C5" s="30" t="str">
        <f>Entry!C3</f>
        <v>Putnam/Schneider</v>
      </c>
      <c r="D5" s="30"/>
      <c r="E5" s="30"/>
      <c r="F5" s="31">
        <v>2</v>
      </c>
      <c r="G5" s="31" t="s">
        <v>126</v>
      </c>
      <c r="H5" s="31">
        <v>0</v>
      </c>
      <c r="I5" s="167" t="s">
        <v>128</v>
      </c>
      <c r="J5" s="31">
        <v>0</v>
      </c>
      <c r="K5" s="167" t="s">
        <v>128</v>
      </c>
      <c r="L5" s="31">
        <v>0</v>
      </c>
      <c r="M5" s="167" t="s">
        <v>128</v>
      </c>
      <c r="N5" s="31">
        <v>0</v>
      </c>
      <c r="O5" s="179" t="s">
        <v>128</v>
      </c>
      <c r="P5" s="31">
        <v>3</v>
      </c>
      <c r="Q5" s="77" t="s">
        <v>126</v>
      </c>
      <c r="R5" s="176">
        <f>F5+H5+J5+L5+N5+P5</f>
        <v>5</v>
      </c>
      <c r="S5" s="57" t="e">
        <f>RANK(#REF!,#REF!,1)</f>
        <v>#REF!</v>
      </c>
      <c r="T5" s="36" t="str">
        <f t="shared" si="0"/>
        <v>McKinnon</v>
      </c>
      <c r="U5" s="63" t="str">
        <f t="shared" si="1"/>
        <v>Putnam/Schneider</v>
      </c>
      <c r="V5" s="43" t="e">
        <f>#REF!+#REF!-#REF!</f>
        <v>#REF!</v>
      </c>
      <c r="W5" s="57" t="e">
        <f t="shared" si="2"/>
        <v>#REF!</v>
      </c>
      <c r="X5" s="67">
        <v>1</v>
      </c>
      <c r="Y5" s="30">
        <f t="shared" si="3"/>
        <v>0</v>
      </c>
      <c r="Z5" s="65"/>
    </row>
    <row r="6" spans="1:26" ht="15.75">
      <c r="A6" s="30" t="e">
        <f>'Class info'!#REF!</f>
        <v>#REF!</v>
      </c>
      <c r="B6" s="30" t="str">
        <f>Entry!B4</f>
        <v>Adams</v>
      </c>
      <c r="C6" s="30" t="str">
        <f>Entry!C4</f>
        <v>Bonaime</v>
      </c>
      <c r="D6" s="30"/>
      <c r="E6" s="30" t="s">
        <v>263</v>
      </c>
      <c r="F6" s="31">
        <v>60</v>
      </c>
      <c r="G6" s="31"/>
      <c r="H6" s="31">
        <v>60</v>
      </c>
      <c r="I6" s="31"/>
      <c r="J6" s="31">
        <v>60</v>
      </c>
      <c r="K6" s="31"/>
      <c r="L6" s="31">
        <v>60</v>
      </c>
      <c r="M6" s="31"/>
      <c r="N6" s="31">
        <v>60</v>
      </c>
      <c r="O6" s="77"/>
      <c r="P6" s="31">
        <v>60</v>
      </c>
      <c r="Q6" s="77"/>
      <c r="R6" s="176">
        <v>200</v>
      </c>
      <c r="S6" s="57" t="e">
        <f>RANK(#REF!,#REF!,1)</f>
        <v>#REF!</v>
      </c>
      <c r="T6" s="36" t="str">
        <f t="shared" si="0"/>
        <v>Adams</v>
      </c>
      <c r="U6" s="63" t="str">
        <f t="shared" si="1"/>
        <v>Bonaime</v>
      </c>
      <c r="V6" s="43" t="e">
        <f>#REF!+#REF!-#REF!</f>
        <v>#REF!</v>
      </c>
      <c r="W6" s="57" t="e">
        <f t="shared" si="2"/>
        <v>#REF!</v>
      </c>
      <c r="X6" s="67">
        <v>3</v>
      </c>
      <c r="Y6" s="30" t="str">
        <f t="shared" si="3"/>
        <v>Dempster</v>
      </c>
      <c r="Z6" s="65"/>
    </row>
    <row r="7" spans="1:26" ht="15.75">
      <c r="A7" s="30" t="e">
        <f>'Class info'!#REF!</f>
        <v>#REF!</v>
      </c>
      <c r="B7" s="30" t="str">
        <f>Entry!B5</f>
        <v>Wade</v>
      </c>
      <c r="C7" s="30" t="str">
        <f>Entry!C5</f>
        <v>Moghaddam</v>
      </c>
      <c r="D7" s="30"/>
      <c r="E7" s="30"/>
      <c r="F7" s="31">
        <v>0</v>
      </c>
      <c r="G7" s="167" t="s">
        <v>128</v>
      </c>
      <c r="H7" s="31">
        <v>2</v>
      </c>
      <c r="I7" s="31" t="s">
        <v>126</v>
      </c>
      <c r="J7" s="31">
        <v>17</v>
      </c>
      <c r="K7" s="31" t="s">
        <v>49</v>
      </c>
      <c r="L7" s="31">
        <v>1</v>
      </c>
      <c r="M7" s="31" t="s">
        <v>126</v>
      </c>
      <c r="N7" s="31">
        <v>14</v>
      </c>
      <c r="O7" s="77" t="s">
        <v>49</v>
      </c>
      <c r="P7" s="31">
        <v>24</v>
      </c>
      <c r="Q7" s="77" t="s">
        <v>49</v>
      </c>
      <c r="R7" s="176">
        <f aca="true" t="shared" si="4" ref="R7:R29">F7+H7+J7+L7+N7+P7</f>
        <v>58</v>
      </c>
      <c r="S7" s="57" t="e">
        <f>RANK(#REF!,#REF!,1)</f>
        <v>#REF!</v>
      </c>
      <c r="T7" s="36" t="str">
        <f t="shared" si="0"/>
        <v>Wade</v>
      </c>
      <c r="U7" s="63" t="str">
        <f t="shared" si="1"/>
        <v>Moghaddam</v>
      </c>
      <c r="V7" s="43" t="e">
        <f>#REF!+#REF!-#REF!</f>
        <v>#REF!</v>
      </c>
      <c r="W7" s="57" t="e">
        <f t="shared" si="2"/>
        <v>#REF!</v>
      </c>
      <c r="X7" s="67">
        <v>2</v>
      </c>
      <c r="Y7" s="30">
        <f t="shared" si="3"/>
        <v>0</v>
      </c>
      <c r="Z7" s="65"/>
    </row>
    <row r="8" spans="1:26" ht="15.75">
      <c r="A8" s="30" t="e">
        <f>'Class info'!#REF!</f>
        <v>#REF!</v>
      </c>
      <c r="B8" s="30" t="str">
        <f>Entry!B6</f>
        <v>Cole</v>
      </c>
      <c r="C8" s="30" t="str">
        <f>Entry!C6</f>
        <v>Corbett</v>
      </c>
      <c r="D8" s="30"/>
      <c r="E8" s="30"/>
      <c r="F8" s="31">
        <v>1</v>
      </c>
      <c r="G8" s="31" t="s">
        <v>126</v>
      </c>
      <c r="H8" s="31">
        <v>0</v>
      </c>
      <c r="I8" s="167" t="s">
        <v>128</v>
      </c>
      <c r="J8" s="31">
        <v>2</v>
      </c>
      <c r="K8" s="31" t="s">
        <v>126</v>
      </c>
      <c r="L8" s="31">
        <v>5</v>
      </c>
      <c r="M8" s="31" t="s">
        <v>49</v>
      </c>
      <c r="N8" s="31">
        <v>2</v>
      </c>
      <c r="O8" s="179" t="s">
        <v>49</v>
      </c>
      <c r="P8" s="31">
        <v>0</v>
      </c>
      <c r="Q8" s="179" t="s">
        <v>128</v>
      </c>
      <c r="R8" s="176">
        <f t="shared" si="4"/>
        <v>10</v>
      </c>
      <c r="S8" s="57" t="e">
        <f>RANK(#REF!,#REF!,1)</f>
        <v>#REF!</v>
      </c>
      <c r="T8" s="36" t="str">
        <f t="shared" si="0"/>
        <v>Cole</v>
      </c>
      <c r="U8" s="63" t="str">
        <f t="shared" si="1"/>
        <v>Corbett</v>
      </c>
      <c r="V8" s="43" t="e">
        <f>#REF!+#REF!-#REF!</f>
        <v>#REF!</v>
      </c>
      <c r="W8" s="57" t="e">
        <f t="shared" si="2"/>
        <v>#REF!</v>
      </c>
      <c r="X8" s="67">
        <v>7</v>
      </c>
      <c r="Y8" s="30">
        <f t="shared" si="3"/>
        <v>0</v>
      </c>
      <c r="Z8" s="65"/>
    </row>
    <row r="9" spans="1:26" ht="15.75">
      <c r="A9" s="30" t="e">
        <f>'Class info'!#REF!</f>
        <v>#REF!</v>
      </c>
      <c r="B9" s="30" t="str">
        <f>Entry!B7</f>
        <v>Blackie</v>
      </c>
      <c r="C9" s="30" t="str">
        <f>Entry!C7</f>
        <v>Blackie</v>
      </c>
      <c r="D9" s="30"/>
      <c r="E9" s="30"/>
      <c r="F9" s="31">
        <v>1</v>
      </c>
      <c r="G9" s="31" t="s">
        <v>126</v>
      </c>
      <c r="H9" s="31">
        <v>1</v>
      </c>
      <c r="I9" s="31" t="s">
        <v>126</v>
      </c>
      <c r="J9" s="31">
        <v>15</v>
      </c>
      <c r="K9" s="31" t="s">
        <v>126</v>
      </c>
      <c r="L9" s="31">
        <v>0</v>
      </c>
      <c r="M9" s="167" t="s">
        <v>128</v>
      </c>
      <c r="N9" s="31">
        <v>7</v>
      </c>
      <c r="O9" s="77" t="s">
        <v>49</v>
      </c>
      <c r="P9" s="31">
        <v>6</v>
      </c>
      <c r="Q9" s="77" t="s">
        <v>49</v>
      </c>
      <c r="R9" s="176">
        <f t="shared" si="4"/>
        <v>30</v>
      </c>
      <c r="S9" s="57" t="e">
        <f>RANK(#REF!,#REF!,1)</f>
        <v>#REF!</v>
      </c>
      <c r="T9" s="36" t="str">
        <f t="shared" si="0"/>
        <v>Blackie</v>
      </c>
      <c r="U9" s="63" t="str">
        <f t="shared" si="1"/>
        <v>Blackie</v>
      </c>
      <c r="V9" s="43" t="e">
        <f>#REF!+#REF!-#REF!</f>
        <v>#REF!</v>
      </c>
      <c r="W9" s="57" t="e">
        <f t="shared" si="2"/>
        <v>#REF!</v>
      </c>
      <c r="X9" s="67">
        <v>3</v>
      </c>
      <c r="Y9" s="30">
        <f t="shared" si="3"/>
        <v>0</v>
      </c>
      <c r="Z9" s="65"/>
    </row>
    <row r="10" spans="1:26" ht="15.75">
      <c r="A10" s="30" t="e">
        <f>'Class info'!#REF!</f>
        <v>#REF!</v>
      </c>
      <c r="B10" s="30" t="str">
        <f>Entry!B8</f>
        <v>Hines</v>
      </c>
      <c r="C10" s="30" t="str">
        <f>Entry!C8</f>
        <v>Zimmerman</v>
      </c>
      <c r="D10" s="30"/>
      <c r="E10" s="30"/>
      <c r="F10" s="31">
        <v>1</v>
      </c>
      <c r="G10" s="31" t="s">
        <v>126</v>
      </c>
      <c r="H10" s="31">
        <v>2</v>
      </c>
      <c r="I10" s="167" t="s">
        <v>126</v>
      </c>
      <c r="J10" s="31">
        <v>8</v>
      </c>
      <c r="K10" s="31" t="s">
        <v>126</v>
      </c>
      <c r="L10" s="31">
        <v>2</v>
      </c>
      <c r="M10" s="31" t="s">
        <v>49</v>
      </c>
      <c r="N10" s="31">
        <v>1</v>
      </c>
      <c r="O10" s="77" t="s">
        <v>126</v>
      </c>
      <c r="P10" s="31">
        <v>5</v>
      </c>
      <c r="Q10" s="77" t="s">
        <v>126</v>
      </c>
      <c r="R10" s="176">
        <f t="shared" si="4"/>
        <v>19</v>
      </c>
      <c r="S10" s="57" t="e">
        <f>RANK(#REF!,#REF!,1)</f>
        <v>#REF!</v>
      </c>
      <c r="T10" s="36" t="str">
        <f t="shared" si="0"/>
        <v>Hines</v>
      </c>
      <c r="U10" s="63" t="str">
        <f t="shared" si="1"/>
        <v>Zimmerman</v>
      </c>
      <c r="V10" s="43" t="e">
        <f>#REF!+#REF!-#REF!</f>
        <v>#REF!</v>
      </c>
      <c r="W10" s="57" t="e">
        <f t="shared" si="2"/>
        <v>#REF!</v>
      </c>
      <c r="X10" s="67">
        <v>2</v>
      </c>
      <c r="Y10" s="30">
        <f t="shared" si="3"/>
        <v>0</v>
      </c>
      <c r="Z10" s="65"/>
    </row>
    <row r="11" spans="1:26" ht="15.75">
      <c r="A11" s="30" t="e">
        <f>'Class info'!#REF!</f>
        <v>#REF!</v>
      </c>
      <c r="B11" s="30" t="str">
        <f>Entry!B9</f>
        <v>Cramer</v>
      </c>
      <c r="C11" s="30" t="str">
        <f>Entry!C9</f>
        <v>Cramer/Handow</v>
      </c>
      <c r="D11" s="30"/>
      <c r="E11" s="30"/>
      <c r="F11" s="31">
        <v>5</v>
      </c>
      <c r="G11" s="31" t="s">
        <v>126</v>
      </c>
      <c r="H11" s="31">
        <v>1</v>
      </c>
      <c r="I11" s="31" t="s">
        <v>126</v>
      </c>
      <c r="J11" s="31">
        <v>6</v>
      </c>
      <c r="K11" s="31" t="s">
        <v>126</v>
      </c>
      <c r="L11" s="31">
        <v>2</v>
      </c>
      <c r="M11" s="31" t="s">
        <v>126</v>
      </c>
      <c r="N11" s="31">
        <v>2</v>
      </c>
      <c r="O11" s="77" t="s">
        <v>126</v>
      </c>
      <c r="P11" s="31">
        <v>4</v>
      </c>
      <c r="Q11" s="77" t="s">
        <v>126</v>
      </c>
      <c r="R11" s="176">
        <f t="shared" si="4"/>
        <v>20</v>
      </c>
      <c r="S11" s="57" t="e">
        <f>RANK(#REF!,#REF!,1)</f>
        <v>#REF!</v>
      </c>
      <c r="T11" s="36" t="str">
        <f t="shared" si="0"/>
        <v>Cramer</v>
      </c>
      <c r="U11" s="63" t="str">
        <f t="shared" si="1"/>
        <v>Cramer/Handow</v>
      </c>
      <c r="V11" s="43" t="e">
        <f>#REF!+#REF!-#REF!</f>
        <v>#REF!</v>
      </c>
      <c r="W11" s="57" t="e">
        <f t="shared" si="2"/>
        <v>#REF!</v>
      </c>
      <c r="X11" s="67">
        <v>1</v>
      </c>
      <c r="Y11" s="30">
        <f t="shared" si="3"/>
        <v>0</v>
      </c>
      <c r="Z11" s="65"/>
    </row>
    <row r="12" spans="1:26" ht="15.75">
      <c r="A12" s="30" t="e">
        <f>'Class info'!#REF!</f>
        <v>#REF!</v>
      </c>
      <c r="B12" s="30" t="str">
        <f>Entry!B10</f>
        <v>Riddell</v>
      </c>
      <c r="C12" s="30" t="str">
        <f>Entry!C10</f>
        <v>Riddell</v>
      </c>
      <c r="D12" s="30"/>
      <c r="E12" s="30"/>
      <c r="F12" s="31">
        <v>3</v>
      </c>
      <c r="G12" s="31" t="s">
        <v>49</v>
      </c>
      <c r="H12" s="31">
        <v>12</v>
      </c>
      <c r="I12" s="31" t="s">
        <v>49</v>
      </c>
      <c r="J12" s="31">
        <v>10</v>
      </c>
      <c r="K12" s="167" t="s">
        <v>49</v>
      </c>
      <c r="L12" s="31">
        <v>4</v>
      </c>
      <c r="M12" s="31" t="s">
        <v>49</v>
      </c>
      <c r="N12" s="31">
        <v>10</v>
      </c>
      <c r="O12" s="77" t="s">
        <v>49</v>
      </c>
      <c r="P12" s="31">
        <v>0</v>
      </c>
      <c r="Q12" s="179" t="s">
        <v>128</v>
      </c>
      <c r="R12" s="176">
        <f t="shared" si="4"/>
        <v>39</v>
      </c>
      <c r="S12" s="57" t="e">
        <f>RANK(#REF!,#REF!,1)</f>
        <v>#REF!</v>
      </c>
      <c r="T12" s="36" t="str">
        <f t="shared" si="0"/>
        <v>Riddell</v>
      </c>
      <c r="U12" s="63" t="str">
        <f t="shared" si="1"/>
        <v>Riddell</v>
      </c>
      <c r="V12" s="43" t="e">
        <f>#REF!+#REF!-#REF!</f>
        <v>#REF!</v>
      </c>
      <c r="W12" s="57" t="e">
        <f t="shared" si="2"/>
        <v>#REF!</v>
      </c>
      <c r="X12" s="67">
        <v>2</v>
      </c>
      <c r="Y12" s="30">
        <f t="shared" si="3"/>
        <v>0</v>
      </c>
      <c r="Z12" s="65"/>
    </row>
    <row r="13" spans="1:26" ht="15.75">
      <c r="A13" s="30" t="e">
        <f>'Class info'!#REF!</f>
        <v>#REF!</v>
      </c>
      <c r="B13" s="30" t="str">
        <f>Entry!B11</f>
        <v>Hayslip</v>
      </c>
      <c r="C13" s="30" t="str">
        <f>Entry!C11</f>
        <v>Kriesen</v>
      </c>
      <c r="D13" s="30"/>
      <c r="E13" s="30"/>
      <c r="F13" s="31">
        <v>5</v>
      </c>
      <c r="G13" s="31" t="s">
        <v>126</v>
      </c>
      <c r="H13" s="31">
        <v>1</v>
      </c>
      <c r="I13" s="31" t="s">
        <v>126</v>
      </c>
      <c r="J13" s="31">
        <v>1</v>
      </c>
      <c r="K13" s="167" t="s">
        <v>126</v>
      </c>
      <c r="L13" s="31">
        <v>2</v>
      </c>
      <c r="M13" s="167" t="s">
        <v>49</v>
      </c>
      <c r="N13" s="31">
        <v>10</v>
      </c>
      <c r="O13" s="77" t="s">
        <v>126</v>
      </c>
      <c r="P13" s="31">
        <v>2</v>
      </c>
      <c r="Q13" s="77" t="s">
        <v>126</v>
      </c>
      <c r="R13" s="176">
        <f t="shared" si="4"/>
        <v>21</v>
      </c>
      <c r="S13" s="57" t="e">
        <f>RANK(#REF!,#REF!,1)</f>
        <v>#REF!</v>
      </c>
      <c r="T13" s="36" t="str">
        <f t="shared" si="0"/>
        <v>Hayslip</v>
      </c>
      <c r="U13" s="63" t="str">
        <f t="shared" si="1"/>
        <v>Kriesen</v>
      </c>
      <c r="V13" s="43" t="e">
        <f>#REF!+#REF!-#REF!</f>
        <v>#REF!</v>
      </c>
      <c r="W13" s="57" t="e">
        <f t="shared" si="2"/>
        <v>#REF!</v>
      </c>
      <c r="X13" s="67">
        <v>1</v>
      </c>
      <c r="Y13" s="30">
        <f t="shared" si="3"/>
        <v>0</v>
      </c>
      <c r="Z13" s="65"/>
    </row>
    <row r="14" spans="1:26" ht="15.75">
      <c r="A14" s="30">
        <v>11</v>
      </c>
      <c r="B14" s="30" t="str">
        <f>Entry!B12</f>
        <v>Pyck</v>
      </c>
      <c r="C14" s="30" t="str">
        <f>Entry!C12</f>
        <v>Nelson</v>
      </c>
      <c r="D14" s="30"/>
      <c r="E14" s="30"/>
      <c r="F14" s="31">
        <v>7</v>
      </c>
      <c r="G14" s="31" t="s">
        <v>126</v>
      </c>
      <c r="H14" s="31">
        <v>16</v>
      </c>
      <c r="I14" s="31" t="s">
        <v>126</v>
      </c>
      <c r="J14" s="31">
        <v>21</v>
      </c>
      <c r="K14" s="31" t="s">
        <v>126</v>
      </c>
      <c r="L14" s="31">
        <v>4</v>
      </c>
      <c r="M14" s="31" t="s">
        <v>126</v>
      </c>
      <c r="N14" s="31">
        <v>10</v>
      </c>
      <c r="O14" s="77" t="s">
        <v>126</v>
      </c>
      <c r="P14" s="31">
        <v>17</v>
      </c>
      <c r="Q14" s="77" t="s">
        <v>126</v>
      </c>
      <c r="R14" s="176">
        <f t="shared" si="4"/>
        <v>75</v>
      </c>
      <c r="S14" s="57" t="e">
        <f>RANK(#REF!,#REF!,1)</f>
        <v>#REF!</v>
      </c>
      <c r="T14" s="36"/>
      <c r="U14" s="63"/>
      <c r="V14" s="43"/>
      <c r="W14" s="57"/>
      <c r="X14" s="67"/>
      <c r="Y14" s="30"/>
      <c r="Z14" s="65"/>
    </row>
    <row r="15" spans="1:26" ht="15.75">
      <c r="A15" s="30" t="e">
        <f>'Class info'!#REF!</f>
        <v>#REF!</v>
      </c>
      <c r="B15" s="30" t="str">
        <f>Entry!B13</f>
        <v>Cairns</v>
      </c>
      <c r="C15" s="30" t="str">
        <f>Entry!C13</f>
        <v>Cairns</v>
      </c>
      <c r="D15" s="30"/>
      <c r="E15" s="30"/>
      <c r="F15" s="31">
        <v>11</v>
      </c>
      <c r="G15" s="31" t="s">
        <v>126</v>
      </c>
      <c r="H15" s="31">
        <v>8</v>
      </c>
      <c r="I15" s="167" t="s">
        <v>126</v>
      </c>
      <c r="J15" s="31">
        <v>21</v>
      </c>
      <c r="K15" s="31" t="s">
        <v>126</v>
      </c>
      <c r="L15" s="31">
        <v>1</v>
      </c>
      <c r="M15" s="31" t="s">
        <v>126</v>
      </c>
      <c r="N15" s="31">
        <v>10</v>
      </c>
      <c r="O15" s="77" t="s">
        <v>126</v>
      </c>
      <c r="P15" s="31">
        <v>4</v>
      </c>
      <c r="Q15" s="77" t="s">
        <v>126</v>
      </c>
      <c r="R15" s="176">
        <f t="shared" si="4"/>
        <v>55</v>
      </c>
      <c r="S15" s="57" t="e">
        <f>RANK(#REF!,#REF!,1)</f>
        <v>#REF!</v>
      </c>
      <c r="T15" s="36" t="str">
        <f aca="true" t="shared" si="5" ref="T15:U28">B15</f>
        <v>Cairns</v>
      </c>
      <c r="U15" s="63" t="str">
        <f t="shared" si="5"/>
        <v>Cairns</v>
      </c>
      <c r="V15" s="43" t="e">
        <f>#REF!+#REF!-#REF!</f>
        <v>#REF!</v>
      </c>
      <c r="W15" s="57" t="e">
        <f aca="true" t="shared" si="6" ref="W15:W54">RANK(V15,$V$4:$V$27,1)</f>
        <v>#REF!</v>
      </c>
      <c r="X15" s="67">
        <v>1</v>
      </c>
      <c r="Y15" s="30">
        <f aca="true" t="shared" si="7" ref="Y15:Y54">E15</f>
        <v>0</v>
      </c>
      <c r="Z15" s="65"/>
    </row>
    <row r="16" spans="1:26" s="3" customFormat="1" ht="15.75">
      <c r="A16" s="30" t="e">
        <f>'Class info'!#REF!</f>
        <v>#REF!</v>
      </c>
      <c r="B16" s="30" t="str">
        <f>Entry!B14</f>
        <v>Cook</v>
      </c>
      <c r="C16" s="30" t="str">
        <f>Entry!C14</f>
        <v>Cook</v>
      </c>
      <c r="D16" s="30"/>
      <c r="E16" s="30"/>
      <c r="F16" s="31">
        <v>0</v>
      </c>
      <c r="G16" s="167" t="s">
        <v>128</v>
      </c>
      <c r="H16" s="31">
        <v>2</v>
      </c>
      <c r="I16" s="31" t="s">
        <v>49</v>
      </c>
      <c r="J16" s="31">
        <v>4</v>
      </c>
      <c r="K16" s="31" t="s">
        <v>126</v>
      </c>
      <c r="L16" s="31">
        <v>1</v>
      </c>
      <c r="M16" s="31" t="s">
        <v>126</v>
      </c>
      <c r="N16" s="31">
        <v>28</v>
      </c>
      <c r="O16" s="77" t="s">
        <v>126</v>
      </c>
      <c r="P16" s="31">
        <v>2</v>
      </c>
      <c r="Q16" s="77" t="s">
        <v>49</v>
      </c>
      <c r="R16" s="176">
        <f t="shared" si="4"/>
        <v>37</v>
      </c>
      <c r="S16" s="57" t="e">
        <f>RANK(#REF!,#REF!,1)</f>
        <v>#REF!</v>
      </c>
      <c r="T16" s="36" t="str">
        <f t="shared" si="5"/>
        <v>Cook</v>
      </c>
      <c r="U16" s="63" t="str">
        <f t="shared" si="5"/>
        <v>Cook</v>
      </c>
      <c r="V16" s="43" t="e">
        <f>#REF!+#REF!-#REF!</f>
        <v>#REF!</v>
      </c>
      <c r="W16" s="57" t="e">
        <f t="shared" si="6"/>
        <v>#REF!</v>
      </c>
      <c r="X16" s="67">
        <v>2</v>
      </c>
      <c r="Y16" s="30">
        <f t="shared" si="7"/>
        <v>0</v>
      </c>
      <c r="Z16" s="65"/>
    </row>
    <row r="17" spans="1:26" ht="15.75">
      <c r="A17" s="30" t="e">
        <f>'Class info'!#REF!</f>
        <v>#REF!</v>
      </c>
      <c r="B17" s="30" t="str">
        <f>Entry!B15</f>
        <v>Holdaway</v>
      </c>
      <c r="C17" s="30" t="str">
        <f>Entry!C15</f>
        <v>Holdaway</v>
      </c>
      <c r="D17" s="30"/>
      <c r="E17" s="30"/>
      <c r="F17" s="31">
        <v>2</v>
      </c>
      <c r="G17" s="31" t="s">
        <v>49</v>
      </c>
      <c r="H17" s="31">
        <v>2</v>
      </c>
      <c r="I17" s="31" t="s">
        <v>126</v>
      </c>
      <c r="J17" s="31">
        <v>1</v>
      </c>
      <c r="K17" s="31" t="s">
        <v>49</v>
      </c>
      <c r="L17" s="31">
        <v>44</v>
      </c>
      <c r="M17" s="31" t="s">
        <v>49</v>
      </c>
      <c r="N17" s="31">
        <v>30</v>
      </c>
      <c r="O17" s="77" t="s">
        <v>126</v>
      </c>
      <c r="P17" s="31">
        <v>25</v>
      </c>
      <c r="Q17" s="77" t="s">
        <v>126</v>
      </c>
      <c r="R17" s="176">
        <f t="shared" si="4"/>
        <v>104</v>
      </c>
      <c r="S17" s="57" t="e">
        <f>RANK(#REF!,#REF!,1)</f>
        <v>#REF!</v>
      </c>
      <c r="T17" s="36" t="str">
        <f t="shared" si="5"/>
        <v>Holdaway</v>
      </c>
      <c r="U17" s="63" t="str">
        <f t="shared" si="5"/>
        <v>Holdaway</v>
      </c>
      <c r="V17" s="43" t="e">
        <f>#REF!+#REF!-#REF!</f>
        <v>#REF!</v>
      </c>
      <c r="W17" s="57" t="e">
        <f t="shared" si="6"/>
        <v>#REF!</v>
      </c>
      <c r="X17" s="67">
        <v>1</v>
      </c>
      <c r="Y17" s="30">
        <f t="shared" si="7"/>
        <v>0</v>
      </c>
      <c r="Z17" s="65"/>
    </row>
    <row r="18" spans="1:26" ht="15.75">
      <c r="A18" s="30" t="e">
        <f>'Class info'!#REF!</f>
        <v>#REF!</v>
      </c>
      <c r="B18" s="30" t="str">
        <f>Entry!B16</f>
        <v>Higgs</v>
      </c>
      <c r="C18" s="30" t="str">
        <f>Entry!C16</f>
        <v>Pettersson</v>
      </c>
      <c r="D18" s="30"/>
      <c r="E18" s="30"/>
      <c r="F18" s="31">
        <v>60</v>
      </c>
      <c r="G18" s="31"/>
      <c r="H18" s="31">
        <v>60</v>
      </c>
      <c r="I18" s="31"/>
      <c r="J18" s="31">
        <v>60</v>
      </c>
      <c r="K18" s="31"/>
      <c r="L18" s="31">
        <v>60</v>
      </c>
      <c r="M18" s="31"/>
      <c r="N18" s="31">
        <v>60</v>
      </c>
      <c r="O18" s="77"/>
      <c r="P18" s="31">
        <v>60</v>
      </c>
      <c r="Q18" s="77"/>
      <c r="R18" s="176">
        <v>200</v>
      </c>
      <c r="S18" s="57" t="e">
        <f>RANK(#REF!,#REF!,1)</f>
        <v>#REF!</v>
      </c>
      <c r="T18" s="36" t="str">
        <f t="shared" si="5"/>
        <v>Higgs</v>
      </c>
      <c r="U18" s="63" t="str">
        <f t="shared" si="5"/>
        <v>Pettersson</v>
      </c>
      <c r="V18" s="43" t="e">
        <f>#REF!+#REF!-#REF!</f>
        <v>#REF!</v>
      </c>
      <c r="W18" s="57" t="e">
        <f t="shared" si="6"/>
        <v>#REF!</v>
      </c>
      <c r="X18" s="67">
        <v>3</v>
      </c>
      <c r="Y18" s="30">
        <f t="shared" si="7"/>
        <v>0</v>
      </c>
      <c r="Z18" s="65"/>
    </row>
    <row r="19" spans="1:26" ht="15.75">
      <c r="A19" s="30" t="e">
        <f>'Class info'!#REF!</f>
        <v>#REF!</v>
      </c>
      <c r="B19" s="30" t="str">
        <f>Entry!B17</f>
        <v>Friend</v>
      </c>
      <c r="C19" s="30" t="str">
        <f>Entry!C17</f>
        <v>Thomas</v>
      </c>
      <c r="D19" s="30"/>
      <c r="E19" s="30"/>
      <c r="F19" s="31">
        <v>11</v>
      </c>
      <c r="G19" s="31" t="s">
        <v>126</v>
      </c>
      <c r="H19" s="31">
        <v>16</v>
      </c>
      <c r="I19" s="31" t="s">
        <v>126</v>
      </c>
      <c r="J19" s="31">
        <v>38</v>
      </c>
      <c r="K19" s="31" t="s">
        <v>126</v>
      </c>
      <c r="L19" s="31">
        <v>9</v>
      </c>
      <c r="M19" s="31" t="s">
        <v>126</v>
      </c>
      <c r="N19" s="31">
        <v>18</v>
      </c>
      <c r="O19" s="77" t="s">
        <v>126</v>
      </c>
      <c r="P19" s="31">
        <v>18</v>
      </c>
      <c r="Q19" s="77" t="s">
        <v>126</v>
      </c>
      <c r="R19" s="176">
        <f t="shared" si="4"/>
        <v>110</v>
      </c>
      <c r="S19" s="57" t="e">
        <f>RANK(#REF!,#REF!,1)</f>
        <v>#REF!</v>
      </c>
      <c r="T19" s="36" t="str">
        <f t="shared" si="5"/>
        <v>Friend</v>
      </c>
      <c r="U19" s="63" t="str">
        <f t="shared" si="5"/>
        <v>Thomas</v>
      </c>
      <c r="V19" s="43" t="e">
        <f>#REF!+#REF!-#REF!</f>
        <v>#REF!</v>
      </c>
      <c r="W19" s="57" t="e">
        <f t="shared" si="6"/>
        <v>#REF!</v>
      </c>
      <c r="X19" s="67">
        <v>3</v>
      </c>
      <c r="Y19" s="30">
        <f t="shared" si="7"/>
        <v>0</v>
      </c>
      <c r="Z19" s="65"/>
    </row>
    <row r="20" spans="1:26" ht="15.75">
      <c r="A20" s="30" t="e">
        <f>'Class info'!#REF!</f>
        <v>#REF!</v>
      </c>
      <c r="B20" s="30" t="str">
        <f>Entry!B18</f>
        <v>Li</v>
      </c>
      <c r="C20" s="30" t="str">
        <f>Entry!C18</f>
        <v>Boyd</v>
      </c>
      <c r="D20" s="30"/>
      <c r="E20" s="30"/>
      <c r="F20" s="31">
        <v>0</v>
      </c>
      <c r="G20" s="167" t="s">
        <v>128</v>
      </c>
      <c r="H20" s="31">
        <v>0</v>
      </c>
      <c r="I20" s="167" t="s">
        <v>128</v>
      </c>
      <c r="J20" s="31">
        <v>3</v>
      </c>
      <c r="K20" s="31" t="s">
        <v>126</v>
      </c>
      <c r="L20" s="31">
        <v>1</v>
      </c>
      <c r="M20" s="31" t="s">
        <v>49</v>
      </c>
      <c r="N20" s="31">
        <v>1</v>
      </c>
      <c r="O20" s="77" t="s">
        <v>126</v>
      </c>
      <c r="P20" s="31">
        <v>2</v>
      </c>
      <c r="Q20" s="77" t="s">
        <v>126</v>
      </c>
      <c r="R20" s="176">
        <f t="shared" si="4"/>
        <v>7</v>
      </c>
      <c r="S20" s="57" t="e">
        <f>RANK(#REF!,#REF!,1)</f>
        <v>#REF!</v>
      </c>
      <c r="T20" s="36" t="str">
        <f t="shared" si="5"/>
        <v>Li</v>
      </c>
      <c r="U20" s="63" t="str">
        <f t="shared" si="5"/>
        <v>Boyd</v>
      </c>
      <c r="V20" s="43" t="e">
        <f>#REF!+#REF!-#REF!</f>
        <v>#REF!</v>
      </c>
      <c r="W20" s="57" t="e">
        <f t="shared" si="6"/>
        <v>#REF!</v>
      </c>
      <c r="X20" s="67">
        <v>7</v>
      </c>
      <c r="Y20" s="30">
        <f t="shared" si="7"/>
        <v>0</v>
      </c>
      <c r="Z20" s="65"/>
    </row>
    <row r="21" spans="1:26" ht="15.75">
      <c r="A21" s="30" t="e">
        <f>'Class info'!#REF!</f>
        <v>#REF!</v>
      </c>
      <c r="B21" s="30" t="str">
        <f>Entry!B19</f>
        <v>Pollock</v>
      </c>
      <c r="C21" s="30" t="str">
        <f>Entry!C19</f>
        <v>Pollock</v>
      </c>
      <c r="D21" s="30"/>
      <c r="E21" s="30"/>
      <c r="F21" s="31">
        <v>60</v>
      </c>
      <c r="G21" s="31"/>
      <c r="H21" s="31">
        <v>60</v>
      </c>
      <c r="I21" s="31"/>
      <c r="J21" s="31">
        <v>60</v>
      </c>
      <c r="K21" s="31"/>
      <c r="L21" s="31">
        <v>60</v>
      </c>
      <c r="M21" s="31"/>
      <c r="N21" s="31">
        <v>60</v>
      </c>
      <c r="O21" s="77"/>
      <c r="P21" s="31">
        <v>60</v>
      </c>
      <c r="Q21" s="77"/>
      <c r="R21" s="176">
        <v>200</v>
      </c>
      <c r="S21" s="57" t="e">
        <f>RANK(#REF!,#REF!,1)</f>
        <v>#REF!</v>
      </c>
      <c r="T21" s="36" t="str">
        <f t="shared" si="5"/>
        <v>Pollock</v>
      </c>
      <c r="U21" s="63" t="str">
        <f t="shared" si="5"/>
        <v>Pollock</v>
      </c>
      <c r="V21" s="43" t="e">
        <f>#REF!+#REF!-#REF!</f>
        <v>#REF!</v>
      </c>
      <c r="W21" s="57" t="e">
        <f t="shared" si="6"/>
        <v>#REF!</v>
      </c>
      <c r="X21" s="67">
        <v>7</v>
      </c>
      <c r="Y21" s="30">
        <f t="shared" si="7"/>
        <v>0</v>
      </c>
      <c r="Z21" s="65"/>
    </row>
    <row r="22" spans="1:26" ht="15.75">
      <c r="A22" s="30" t="e">
        <f>'Class info'!#REF!</f>
        <v>#REF!</v>
      </c>
      <c r="B22" s="30" t="str">
        <f>Entry!B20</f>
        <v>Neff</v>
      </c>
      <c r="C22" s="30" t="str">
        <f>Entry!C20</f>
        <v>Holland</v>
      </c>
      <c r="D22" s="30"/>
      <c r="E22" s="30" t="s">
        <v>263</v>
      </c>
      <c r="F22" s="31">
        <v>60</v>
      </c>
      <c r="G22" s="31"/>
      <c r="H22" s="31">
        <v>60</v>
      </c>
      <c r="I22" s="31"/>
      <c r="J22" s="31">
        <v>60</v>
      </c>
      <c r="K22" s="31"/>
      <c r="L22" s="31">
        <v>60</v>
      </c>
      <c r="M22" s="31"/>
      <c r="N22" s="31">
        <v>60</v>
      </c>
      <c r="O22" s="77"/>
      <c r="P22" s="31">
        <v>60</v>
      </c>
      <c r="Q22" s="77"/>
      <c r="R22" s="176">
        <v>200</v>
      </c>
      <c r="S22" s="57" t="e">
        <f>RANK(#REF!,#REF!,1)</f>
        <v>#REF!</v>
      </c>
      <c r="T22" s="36" t="str">
        <f t="shared" si="5"/>
        <v>Neff</v>
      </c>
      <c r="U22" s="63" t="str">
        <f t="shared" si="5"/>
        <v>Holland</v>
      </c>
      <c r="V22" s="43" t="e">
        <f>#REF!+#REF!-#REF!</f>
        <v>#REF!</v>
      </c>
      <c r="W22" s="57" t="e">
        <f t="shared" si="6"/>
        <v>#REF!</v>
      </c>
      <c r="X22" s="67">
        <v>6</v>
      </c>
      <c r="Y22" s="30" t="str">
        <f t="shared" si="7"/>
        <v>Dempster</v>
      </c>
      <c r="Z22" s="65"/>
    </row>
    <row r="23" spans="1:26" ht="15.75">
      <c r="A23" s="30" t="e">
        <f>'Class info'!#REF!</f>
        <v>#REF!</v>
      </c>
      <c r="B23" s="30" t="str">
        <f>Entry!B21</f>
        <v>Perkins</v>
      </c>
      <c r="C23" s="30" t="str">
        <f>Entry!C21</f>
        <v>Perkins</v>
      </c>
      <c r="D23" s="30"/>
      <c r="E23" s="30" t="s">
        <v>263</v>
      </c>
      <c r="F23" s="31">
        <v>60</v>
      </c>
      <c r="G23" s="31"/>
      <c r="H23" s="31">
        <v>60</v>
      </c>
      <c r="I23" s="31"/>
      <c r="J23" s="31">
        <v>60</v>
      </c>
      <c r="K23" s="31"/>
      <c r="L23" s="31">
        <v>60</v>
      </c>
      <c r="M23" s="31"/>
      <c r="N23" s="31">
        <v>60</v>
      </c>
      <c r="O23" s="77"/>
      <c r="P23" s="31">
        <v>60</v>
      </c>
      <c r="Q23" s="77"/>
      <c r="R23" s="176">
        <v>200</v>
      </c>
      <c r="S23" s="57" t="e">
        <f>RANK(#REF!,#REF!,1)</f>
        <v>#REF!</v>
      </c>
      <c r="T23" s="36" t="str">
        <f t="shared" si="5"/>
        <v>Perkins</v>
      </c>
      <c r="U23" s="63" t="str">
        <f t="shared" si="5"/>
        <v>Perkins</v>
      </c>
      <c r="V23" s="43" t="e">
        <f>#REF!+#REF!-#REF!</f>
        <v>#REF!</v>
      </c>
      <c r="W23" s="57" t="e">
        <f t="shared" si="6"/>
        <v>#REF!</v>
      </c>
      <c r="X23" s="67">
        <v>5</v>
      </c>
      <c r="Y23" s="30" t="str">
        <f t="shared" si="7"/>
        <v>Dempster</v>
      </c>
      <c r="Z23" s="65"/>
    </row>
    <row r="24" spans="1:26" ht="15.75">
      <c r="A24" s="30" t="e">
        <f>'Class info'!#REF!</f>
        <v>#REF!</v>
      </c>
      <c r="B24" s="30" t="str">
        <f>Entry!B22</f>
        <v>Koon</v>
      </c>
      <c r="C24" s="30" t="str">
        <f>Entry!C22</f>
        <v>Bonkoski</v>
      </c>
      <c r="D24" s="30"/>
      <c r="E24" s="30"/>
      <c r="F24" s="31">
        <v>4</v>
      </c>
      <c r="G24" s="31" t="s">
        <v>49</v>
      </c>
      <c r="H24" s="31">
        <v>2</v>
      </c>
      <c r="I24" s="31" t="s">
        <v>49</v>
      </c>
      <c r="J24" s="31">
        <v>3</v>
      </c>
      <c r="K24" s="167" t="s">
        <v>49</v>
      </c>
      <c r="L24" s="31">
        <v>1</v>
      </c>
      <c r="M24" s="167" t="s">
        <v>49</v>
      </c>
      <c r="N24" s="31">
        <v>5</v>
      </c>
      <c r="O24" s="77" t="s">
        <v>49</v>
      </c>
      <c r="P24" s="31">
        <v>4</v>
      </c>
      <c r="Q24" s="77" t="s">
        <v>49</v>
      </c>
      <c r="R24" s="176">
        <f t="shared" si="4"/>
        <v>19</v>
      </c>
      <c r="S24" s="57" t="e">
        <f>RANK(#REF!,#REF!,1)</f>
        <v>#REF!</v>
      </c>
      <c r="T24" s="36" t="str">
        <f t="shared" si="5"/>
        <v>Koon</v>
      </c>
      <c r="U24" s="63" t="str">
        <f t="shared" si="5"/>
        <v>Bonkoski</v>
      </c>
      <c r="V24" s="43" t="e">
        <f>#REF!+#REF!-#REF!</f>
        <v>#REF!</v>
      </c>
      <c r="W24" s="57" t="e">
        <f t="shared" si="6"/>
        <v>#REF!</v>
      </c>
      <c r="X24" s="67">
        <v>4</v>
      </c>
      <c r="Y24" s="30">
        <f t="shared" si="7"/>
        <v>0</v>
      </c>
      <c r="Z24" s="65"/>
    </row>
    <row r="25" spans="1:26" ht="15.75">
      <c r="A25" s="30" t="e">
        <f>'Class info'!#REF!</f>
        <v>#REF!</v>
      </c>
      <c r="B25" s="30" t="str">
        <f>Entry!B23</f>
        <v>O'Leary</v>
      </c>
      <c r="C25" s="30" t="str">
        <f>Entry!C23</f>
        <v>Landaker/O'Leary</v>
      </c>
      <c r="D25" s="30"/>
      <c r="E25" s="30"/>
      <c r="F25" s="31">
        <v>1</v>
      </c>
      <c r="G25" s="31" t="s">
        <v>49</v>
      </c>
      <c r="H25" s="31">
        <v>3</v>
      </c>
      <c r="I25" s="31" t="s">
        <v>49</v>
      </c>
      <c r="J25" s="31">
        <v>5</v>
      </c>
      <c r="K25" s="31" t="s">
        <v>126</v>
      </c>
      <c r="L25" s="31">
        <v>6</v>
      </c>
      <c r="M25" s="31" t="s">
        <v>49</v>
      </c>
      <c r="N25" s="31">
        <v>7</v>
      </c>
      <c r="O25" s="77" t="s">
        <v>49</v>
      </c>
      <c r="P25" s="31">
        <v>4</v>
      </c>
      <c r="Q25" s="77" t="s">
        <v>49</v>
      </c>
      <c r="R25" s="176">
        <f t="shared" si="4"/>
        <v>26</v>
      </c>
      <c r="S25" s="57" t="e">
        <f>RANK(#REF!,#REF!,1)</f>
        <v>#REF!</v>
      </c>
      <c r="T25" s="36" t="str">
        <f t="shared" si="5"/>
        <v>O'Leary</v>
      </c>
      <c r="U25" s="63" t="str">
        <f t="shared" si="5"/>
        <v>Landaker/O'Leary</v>
      </c>
      <c r="V25" s="43" t="e">
        <f>#REF!+#REF!-#REF!</f>
        <v>#REF!</v>
      </c>
      <c r="W25" s="57" t="e">
        <f t="shared" si="6"/>
        <v>#REF!</v>
      </c>
      <c r="X25" s="67">
        <v>2</v>
      </c>
      <c r="Y25" s="30">
        <f t="shared" si="7"/>
        <v>0</v>
      </c>
      <c r="Z25" s="65"/>
    </row>
    <row r="26" spans="1:26" ht="15.75">
      <c r="A26" s="30" t="e">
        <f>'Class info'!#REF!</f>
        <v>#REF!</v>
      </c>
      <c r="B26" s="30" t="str">
        <f>Entry!B24</f>
        <v>Wacker</v>
      </c>
      <c r="C26" s="30" t="str">
        <f>Entry!C24</f>
        <v>Metcalf</v>
      </c>
      <c r="D26" s="30"/>
      <c r="E26" s="30"/>
      <c r="F26" s="31">
        <v>4</v>
      </c>
      <c r="G26" s="31" t="s">
        <v>126</v>
      </c>
      <c r="H26" s="31">
        <v>6</v>
      </c>
      <c r="I26" s="31" t="s">
        <v>126</v>
      </c>
      <c r="J26" s="31">
        <v>12</v>
      </c>
      <c r="K26" s="31" t="s">
        <v>126</v>
      </c>
      <c r="L26" s="31">
        <v>5</v>
      </c>
      <c r="M26" s="31" t="s">
        <v>126</v>
      </c>
      <c r="N26" s="31">
        <v>15</v>
      </c>
      <c r="O26" s="77" t="s">
        <v>49</v>
      </c>
      <c r="P26" s="31">
        <v>11</v>
      </c>
      <c r="Q26" s="77" t="s">
        <v>126</v>
      </c>
      <c r="R26" s="176">
        <f t="shared" si="4"/>
        <v>53</v>
      </c>
      <c r="S26" s="57" t="e">
        <f>RANK(#REF!,#REF!,1)</f>
        <v>#REF!</v>
      </c>
      <c r="T26" s="36" t="str">
        <f t="shared" si="5"/>
        <v>Wacker</v>
      </c>
      <c r="U26" s="63" t="str">
        <f t="shared" si="5"/>
        <v>Metcalf</v>
      </c>
      <c r="V26" s="43" t="e">
        <f>#REF!+#REF!-#REF!</f>
        <v>#REF!</v>
      </c>
      <c r="W26" s="57" t="e">
        <f t="shared" si="6"/>
        <v>#REF!</v>
      </c>
      <c r="X26" s="67" t="s">
        <v>26</v>
      </c>
      <c r="Y26" s="30">
        <f t="shared" si="7"/>
        <v>0</v>
      </c>
      <c r="Z26" s="65"/>
    </row>
    <row r="27" spans="1:26" s="3" customFormat="1" ht="15.75">
      <c r="A27" s="30" t="e">
        <f>'Class info'!#REF!</f>
        <v>#REF!</v>
      </c>
      <c r="B27" s="30" t="str">
        <f>Entry!B25</f>
        <v>Eisleben</v>
      </c>
      <c r="C27" s="30" t="str">
        <f>Entry!C25</f>
        <v>Eisleben</v>
      </c>
      <c r="D27" s="30"/>
      <c r="E27" s="30"/>
      <c r="F27" s="31">
        <v>3</v>
      </c>
      <c r="G27" s="31" t="s">
        <v>126</v>
      </c>
      <c r="H27" s="31">
        <v>1</v>
      </c>
      <c r="I27" s="31" t="s">
        <v>126</v>
      </c>
      <c r="J27" s="31">
        <v>12</v>
      </c>
      <c r="K27" s="31" t="s">
        <v>49</v>
      </c>
      <c r="L27" s="31">
        <v>1</v>
      </c>
      <c r="M27" s="31" t="s">
        <v>126</v>
      </c>
      <c r="N27" s="31">
        <v>9</v>
      </c>
      <c r="O27" s="77" t="s">
        <v>126</v>
      </c>
      <c r="P27" s="31">
        <v>6</v>
      </c>
      <c r="Q27" s="77" t="s">
        <v>126</v>
      </c>
      <c r="R27" s="176">
        <f t="shared" si="4"/>
        <v>32</v>
      </c>
      <c r="S27" s="57" t="e">
        <f>RANK(#REF!,#REF!,1)</f>
        <v>#REF!</v>
      </c>
      <c r="T27" s="36" t="str">
        <f t="shared" si="5"/>
        <v>Eisleben</v>
      </c>
      <c r="U27" s="63" t="str">
        <f t="shared" si="5"/>
        <v>Eisleben</v>
      </c>
      <c r="V27" s="43" t="e">
        <f>#REF!+#REF!-#REF!</f>
        <v>#REF!</v>
      </c>
      <c r="W27" s="57" t="e">
        <f t="shared" si="6"/>
        <v>#REF!</v>
      </c>
      <c r="X27" s="67" t="s">
        <v>26</v>
      </c>
      <c r="Y27" s="30">
        <f t="shared" si="7"/>
        <v>0</v>
      </c>
      <c r="Z27" s="65"/>
    </row>
    <row r="28" spans="1:26" s="3" customFormat="1" ht="15.75">
      <c r="A28" s="30" t="e">
        <f>'Class info'!#REF!</f>
        <v>#REF!</v>
      </c>
      <c r="B28" s="30" t="str">
        <f>Entry!B26</f>
        <v>Theriault</v>
      </c>
      <c r="C28" s="30" t="str">
        <f>Entry!C26</f>
        <v>Pickles</v>
      </c>
      <c r="D28" s="30"/>
      <c r="E28" s="30"/>
      <c r="F28" s="31">
        <v>8</v>
      </c>
      <c r="G28" s="31" t="s">
        <v>126</v>
      </c>
      <c r="H28" s="31">
        <v>9</v>
      </c>
      <c r="I28" s="31" t="s">
        <v>126</v>
      </c>
      <c r="J28" s="31">
        <v>28</v>
      </c>
      <c r="K28" s="31" t="s">
        <v>126</v>
      </c>
      <c r="L28" s="31">
        <v>0</v>
      </c>
      <c r="M28" s="167" t="s">
        <v>128</v>
      </c>
      <c r="N28" s="31">
        <v>3</v>
      </c>
      <c r="O28" s="77" t="s">
        <v>49</v>
      </c>
      <c r="P28" s="31">
        <v>9</v>
      </c>
      <c r="Q28" s="77" t="s">
        <v>49</v>
      </c>
      <c r="R28" s="176">
        <f t="shared" si="4"/>
        <v>57</v>
      </c>
      <c r="S28" s="57" t="e">
        <f>RANK(#REF!,#REF!,1)</f>
        <v>#REF!</v>
      </c>
      <c r="T28" s="36" t="str">
        <f t="shared" si="5"/>
        <v>Theriault</v>
      </c>
      <c r="U28" s="63" t="str">
        <f t="shared" si="5"/>
        <v>Pickles</v>
      </c>
      <c r="V28" s="43" t="e">
        <f>#REF!+#REF!-#REF!</f>
        <v>#REF!</v>
      </c>
      <c r="W28" s="57" t="e">
        <f t="shared" si="6"/>
        <v>#REF!</v>
      </c>
      <c r="X28" s="67" t="s">
        <v>26</v>
      </c>
      <c r="Y28" s="30">
        <f t="shared" si="7"/>
        <v>0</v>
      </c>
      <c r="Z28" s="65"/>
    </row>
    <row r="29" spans="1:26" s="3" customFormat="1" ht="16.5" thickBot="1">
      <c r="A29" s="215">
        <v>29</v>
      </c>
      <c r="B29" s="215" t="str">
        <f>Entry!B27</f>
        <v>Biggers</v>
      </c>
      <c r="C29" s="215" t="str">
        <f>Entry!C27</f>
        <v>Danylo/Steel</v>
      </c>
      <c r="D29" s="215"/>
      <c r="E29" s="215"/>
      <c r="F29" s="216">
        <v>0</v>
      </c>
      <c r="G29" s="217" t="s">
        <v>128</v>
      </c>
      <c r="H29" s="216">
        <v>8</v>
      </c>
      <c r="I29" s="216" t="s">
        <v>49</v>
      </c>
      <c r="J29" s="216">
        <v>5</v>
      </c>
      <c r="K29" s="216" t="s">
        <v>126</v>
      </c>
      <c r="L29" s="216">
        <v>1</v>
      </c>
      <c r="M29" s="216" t="s">
        <v>126</v>
      </c>
      <c r="N29" s="216">
        <v>0</v>
      </c>
      <c r="O29" s="218" t="s">
        <v>128</v>
      </c>
      <c r="P29" s="216">
        <v>7</v>
      </c>
      <c r="Q29" s="219" t="s">
        <v>126</v>
      </c>
      <c r="R29" s="220">
        <f t="shared" si="4"/>
        <v>21</v>
      </c>
      <c r="S29" s="57" t="e">
        <f>RANK(#REF!,#REF!,1)</f>
        <v>#REF!</v>
      </c>
      <c r="T29" s="36" t="str">
        <f aca="true" t="shared" si="8" ref="T29:U44">B29</f>
        <v>Biggers</v>
      </c>
      <c r="U29" s="63" t="str">
        <f t="shared" si="8"/>
        <v>Danylo/Steel</v>
      </c>
      <c r="V29" s="43" t="e">
        <f>#REF!+#REF!-#REF!</f>
        <v>#REF!</v>
      </c>
      <c r="W29" s="57" t="e">
        <f t="shared" si="6"/>
        <v>#REF!</v>
      </c>
      <c r="X29" s="67" t="s">
        <v>26</v>
      </c>
      <c r="Y29" s="30">
        <f t="shared" si="7"/>
        <v>0</v>
      </c>
      <c r="Z29" s="65"/>
    </row>
    <row r="30" spans="1:26" s="3" customFormat="1" ht="16.5" thickTop="1">
      <c r="A30" s="190">
        <v>31</v>
      </c>
      <c r="B30" s="190" t="str">
        <f>Entry!B28</f>
        <v>Alley</v>
      </c>
      <c r="C30" s="190">
        <f>Entry!C28</f>
        <v>0</v>
      </c>
      <c r="D30" s="190"/>
      <c r="E30" s="190"/>
      <c r="F30" s="213">
        <v>0</v>
      </c>
      <c r="G30" s="214"/>
      <c r="H30" s="213">
        <v>0</v>
      </c>
      <c r="I30" s="213"/>
      <c r="J30" s="213">
        <v>0</v>
      </c>
      <c r="K30" s="213"/>
      <c r="L30" s="213">
        <v>0</v>
      </c>
      <c r="M30" s="213"/>
      <c r="N30" s="213">
        <v>0</v>
      </c>
      <c r="O30" s="181"/>
      <c r="P30" s="213">
        <v>0</v>
      </c>
      <c r="Q30" s="181"/>
      <c r="R30" s="175">
        <v>10</v>
      </c>
      <c r="S30" s="57" t="e">
        <f>RANK(#REF!,#REF!,1)</f>
        <v>#REF!</v>
      </c>
      <c r="T30" s="36" t="str">
        <f t="shared" si="8"/>
        <v>Alley</v>
      </c>
      <c r="U30" s="63">
        <f t="shared" si="8"/>
        <v>0</v>
      </c>
      <c r="V30" s="43" t="e">
        <f>#REF!+#REF!-#REF!</f>
        <v>#REF!</v>
      </c>
      <c r="W30" s="57" t="e">
        <f t="shared" si="6"/>
        <v>#REF!</v>
      </c>
      <c r="X30" s="67" t="s">
        <v>26</v>
      </c>
      <c r="Y30" s="30">
        <f t="shared" si="7"/>
        <v>0</v>
      </c>
      <c r="Z30" s="65"/>
    </row>
    <row r="31" spans="1:26" s="3" customFormat="1" ht="15.75">
      <c r="A31" s="30">
        <v>33</v>
      </c>
      <c r="B31" s="30" t="str">
        <f>Entry!B29</f>
        <v>Holcomb</v>
      </c>
      <c r="C31" s="30">
        <f>Entry!C29</f>
        <v>0</v>
      </c>
      <c r="D31" s="30"/>
      <c r="E31" s="30"/>
      <c r="F31" s="31">
        <v>0</v>
      </c>
      <c r="G31" s="31"/>
      <c r="H31" s="31">
        <v>0</v>
      </c>
      <c r="I31" s="31"/>
      <c r="J31" s="31">
        <v>0</v>
      </c>
      <c r="K31" s="31"/>
      <c r="L31" s="31">
        <v>0</v>
      </c>
      <c r="M31" s="31"/>
      <c r="N31" s="31">
        <v>0</v>
      </c>
      <c r="O31" s="77"/>
      <c r="P31" s="31">
        <v>0</v>
      </c>
      <c r="Q31" s="77"/>
      <c r="R31" s="176">
        <v>37</v>
      </c>
      <c r="S31" s="57" t="e">
        <f>RANK(#REF!,#REF!,1)</f>
        <v>#REF!</v>
      </c>
      <c r="T31" s="36" t="str">
        <f t="shared" si="8"/>
        <v>Holcomb</v>
      </c>
      <c r="U31" s="63">
        <f t="shared" si="8"/>
        <v>0</v>
      </c>
      <c r="V31" s="43" t="e">
        <f>#REF!+#REF!-#REF!</f>
        <v>#REF!</v>
      </c>
      <c r="W31" s="57" t="e">
        <f t="shared" si="6"/>
        <v>#REF!</v>
      </c>
      <c r="X31" s="67" t="s">
        <v>26</v>
      </c>
      <c r="Y31" s="30">
        <f t="shared" si="7"/>
        <v>0</v>
      </c>
      <c r="Z31" s="65"/>
    </row>
    <row r="32" spans="1:26" s="3" customFormat="1" ht="15.75">
      <c r="A32" s="30">
        <v>34</v>
      </c>
      <c r="B32" s="30" t="str">
        <f>Entry!B30</f>
        <v>Rutherford</v>
      </c>
      <c r="C32" s="30">
        <f>Entry!C30</f>
        <v>0</v>
      </c>
      <c r="D32" s="30"/>
      <c r="E32" s="30"/>
      <c r="F32" s="31">
        <v>0</v>
      </c>
      <c r="G32" s="31"/>
      <c r="H32" s="31">
        <v>0</v>
      </c>
      <c r="I32" s="31"/>
      <c r="J32" s="31">
        <v>0</v>
      </c>
      <c r="K32" s="31"/>
      <c r="L32" s="31">
        <v>0</v>
      </c>
      <c r="M32" s="31"/>
      <c r="N32" s="31">
        <v>0</v>
      </c>
      <c r="O32" s="77"/>
      <c r="P32" s="31">
        <v>0</v>
      </c>
      <c r="Q32" s="77"/>
      <c r="R32" s="176">
        <v>25</v>
      </c>
      <c r="S32" s="57" t="e">
        <f>RANK(#REF!,#REF!,1)</f>
        <v>#REF!</v>
      </c>
      <c r="T32" s="36" t="str">
        <f t="shared" si="8"/>
        <v>Rutherford</v>
      </c>
      <c r="U32" s="63">
        <f t="shared" si="8"/>
        <v>0</v>
      </c>
      <c r="V32" s="43" t="e">
        <f>#REF!+#REF!-#REF!</f>
        <v>#REF!</v>
      </c>
      <c r="W32" s="57" t="e">
        <f t="shared" si="6"/>
        <v>#REF!</v>
      </c>
      <c r="X32" s="67" t="s">
        <v>26</v>
      </c>
      <c r="Y32" s="30">
        <f t="shared" si="7"/>
        <v>0</v>
      </c>
      <c r="Z32" s="65"/>
    </row>
    <row r="33" spans="1:26" s="3" customFormat="1" ht="15.75">
      <c r="A33" s="30">
        <v>35</v>
      </c>
      <c r="B33" s="30" t="str">
        <f>Entry!B31</f>
        <v>Cairns</v>
      </c>
      <c r="C33" s="30">
        <f>Entry!C31</f>
        <v>0</v>
      </c>
      <c r="D33" s="30"/>
      <c r="E33" s="30"/>
      <c r="F33" s="31">
        <v>0</v>
      </c>
      <c r="G33" s="31"/>
      <c r="H33" s="31">
        <v>0</v>
      </c>
      <c r="I33" s="31"/>
      <c r="J33" s="31">
        <v>0</v>
      </c>
      <c r="K33" s="31"/>
      <c r="L33" s="31">
        <v>0</v>
      </c>
      <c r="M33" s="31"/>
      <c r="N33" s="31">
        <v>0</v>
      </c>
      <c r="O33" s="77"/>
      <c r="P33" s="31">
        <v>0</v>
      </c>
      <c r="Q33" s="77"/>
      <c r="R33" s="176">
        <v>12</v>
      </c>
      <c r="S33" s="57" t="e">
        <f>RANK(#REF!,#REF!,1)</f>
        <v>#REF!</v>
      </c>
      <c r="T33" s="36" t="str">
        <f t="shared" si="8"/>
        <v>Cairns</v>
      </c>
      <c r="U33" s="63">
        <f t="shared" si="8"/>
        <v>0</v>
      </c>
      <c r="V33" s="43" t="e">
        <f>#REF!+#REF!-#REF!</f>
        <v>#REF!</v>
      </c>
      <c r="W33" s="57" t="e">
        <f t="shared" si="6"/>
        <v>#REF!</v>
      </c>
      <c r="X33" s="67" t="s">
        <v>26</v>
      </c>
      <c r="Y33" s="30">
        <f t="shared" si="7"/>
        <v>0</v>
      </c>
      <c r="Z33" s="65"/>
    </row>
    <row r="34" spans="1:26" s="3" customFormat="1" ht="15.75">
      <c r="A34" s="30">
        <v>36</v>
      </c>
      <c r="B34" s="30" t="str">
        <f>Entry!B32</f>
        <v>Pyck</v>
      </c>
      <c r="C34" s="30">
        <f>Entry!C32</f>
        <v>0</v>
      </c>
      <c r="D34" s="30"/>
      <c r="E34" s="30"/>
      <c r="F34" s="31">
        <v>0</v>
      </c>
      <c r="G34" s="31"/>
      <c r="H34" s="31">
        <v>0</v>
      </c>
      <c r="I34" s="31"/>
      <c r="J34" s="31">
        <v>0</v>
      </c>
      <c r="K34" s="31"/>
      <c r="L34" s="31">
        <v>0</v>
      </c>
      <c r="M34" s="167"/>
      <c r="N34" s="31">
        <v>0</v>
      </c>
      <c r="O34" s="179"/>
      <c r="P34" s="31">
        <v>0</v>
      </c>
      <c r="Q34" s="179"/>
      <c r="R34" s="176">
        <v>19</v>
      </c>
      <c r="S34" s="57" t="e">
        <f>RANK(#REF!,#REF!,1)</f>
        <v>#REF!</v>
      </c>
      <c r="T34" s="36" t="str">
        <f t="shared" si="8"/>
        <v>Pyck</v>
      </c>
      <c r="U34" s="63">
        <f t="shared" si="8"/>
        <v>0</v>
      </c>
      <c r="V34" s="43" t="e">
        <f>#REF!+#REF!-#REF!</f>
        <v>#REF!</v>
      </c>
      <c r="W34" s="57" t="e">
        <f t="shared" si="6"/>
        <v>#REF!</v>
      </c>
      <c r="X34" s="67" t="s">
        <v>26</v>
      </c>
      <c r="Y34" s="30">
        <f t="shared" si="7"/>
        <v>0</v>
      </c>
      <c r="Z34" s="65"/>
    </row>
    <row r="35" spans="1:26" s="3" customFormat="1" ht="15.75">
      <c r="A35" s="30">
        <v>37</v>
      </c>
      <c r="B35" s="30" t="str">
        <f>Entry!B33</f>
        <v>Sorenson</v>
      </c>
      <c r="C35" s="30">
        <f>Entry!C33</f>
        <v>0</v>
      </c>
      <c r="D35" s="30"/>
      <c r="E35" s="30"/>
      <c r="F35" s="31">
        <v>0</v>
      </c>
      <c r="G35" s="31"/>
      <c r="H35" s="31">
        <v>0</v>
      </c>
      <c r="I35" s="31"/>
      <c r="J35" s="31">
        <v>0</v>
      </c>
      <c r="K35" s="167"/>
      <c r="L35" s="31">
        <v>0</v>
      </c>
      <c r="M35" s="31"/>
      <c r="N35" s="31">
        <v>0</v>
      </c>
      <c r="O35" s="77"/>
      <c r="P35" s="31">
        <v>0</v>
      </c>
      <c r="Q35" s="77"/>
      <c r="R35" s="176">
        <v>58</v>
      </c>
      <c r="S35" s="57" t="e">
        <f>RANK(#REF!,#REF!,1)</f>
        <v>#REF!</v>
      </c>
      <c r="T35" s="36" t="str">
        <f t="shared" si="8"/>
        <v>Sorenson</v>
      </c>
      <c r="U35" s="63">
        <f t="shared" si="8"/>
        <v>0</v>
      </c>
      <c r="V35" s="43" t="e">
        <f>#REF!+#REF!-#REF!</f>
        <v>#REF!</v>
      </c>
      <c r="W35" s="57" t="e">
        <f t="shared" si="6"/>
        <v>#REF!</v>
      </c>
      <c r="X35" s="67" t="s">
        <v>26</v>
      </c>
      <c r="Y35" s="30">
        <f t="shared" si="7"/>
        <v>0</v>
      </c>
      <c r="Z35" s="65"/>
    </row>
    <row r="36" spans="1:26" s="3" customFormat="1" ht="15.75">
      <c r="A36" s="30">
        <v>38</v>
      </c>
      <c r="B36" s="30" t="str">
        <f>Entry!B34</f>
        <v>Toney</v>
      </c>
      <c r="C36" s="30">
        <f>Entry!C34</f>
        <v>0</v>
      </c>
      <c r="D36" s="30"/>
      <c r="E36" s="30"/>
      <c r="F36" s="31">
        <v>60</v>
      </c>
      <c r="G36" s="167"/>
      <c r="H36" s="31">
        <v>60</v>
      </c>
      <c r="I36" s="31"/>
      <c r="J36" s="31">
        <v>60</v>
      </c>
      <c r="K36" s="31"/>
      <c r="L36" s="31">
        <v>60</v>
      </c>
      <c r="M36" s="31"/>
      <c r="N36" s="31">
        <v>60</v>
      </c>
      <c r="O36" s="77"/>
      <c r="P36" s="31">
        <v>60</v>
      </c>
      <c r="Q36" s="77"/>
      <c r="R36" s="176">
        <v>200</v>
      </c>
      <c r="S36" s="57" t="e">
        <f>RANK(#REF!,#REF!,1)</f>
        <v>#REF!</v>
      </c>
      <c r="T36" s="36" t="str">
        <f t="shared" si="8"/>
        <v>Toney</v>
      </c>
      <c r="U36" s="63">
        <f t="shared" si="8"/>
        <v>0</v>
      </c>
      <c r="V36" s="43" t="e">
        <f>#REF!+#REF!-#REF!</f>
        <v>#REF!</v>
      </c>
      <c r="W36" s="57" t="e">
        <f t="shared" si="6"/>
        <v>#REF!</v>
      </c>
      <c r="X36" s="67" t="s">
        <v>26</v>
      </c>
      <c r="Y36" s="30">
        <f t="shared" si="7"/>
        <v>0</v>
      </c>
      <c r="Z36" s="65"/>
    </row>
    <row r="37" spans="1:26" s="3" customFormat="1" ht="15.75">
      <c r="A37" s="30">
        <v>40</v>
      </c>
      <c r="B37" s="30" t="str">
        <f>Entry!B35</f>
        <v>Guthrie</v>
      </c>
      <c r="C37" s="30">
        <f>Entry!C35</f>
        <v>0</v>
      </c>
      <c r="D37" s="30"/>
      <c r="E37" s="30"/>
      <c r="F37" s="31">
        <v>60</v>
      </c>
      <c r="G37" s="31"/>
      <c r="H37" s="31">
        <v>60</v>
      </c>
      <c r="I37" s="31"/>
      <c r="J37" s="31">
        <v>60</v>
      </c>
      <c r="K37" s="31"/>
      <c r="L37" s="31">
        <v>60</v>
      </c>
      <c r="M37" s="31"/>
      <c r="N37" s="31">
        <v>60</v>
      </c>
      <c r="O37" s="77"/>
      <c r="P37" s="31">
        <v>60</v>
      </c>
      <c r="Q37" s="77"/>
      <c r="R37" s="176">
        <v>200</v>
      </c>
      <c r="S37" s="57" t="e">
        <f>RANK(#REF!,#REF!,1)</f>
        <v>#REF!</v>
      </c>
      <c r="T37" s="36" t="str">
        <f t="shared" si="8"/>
        <v>Guthrie</v>
      </c>
      <c r="U37" s="63">
        <f t="shared" si="8"/>
        <v>0</v>
      </c>
      <c r="V37" s="43" t="e">
        <f>#REF!+#REF!-#REF!</f>
        <v>#REF!</v>
      </c>
      <c r="W37" s="57" t="e">
        <f t="shared" si="6"/>
        <v>#REF!</v>
      </c>
      <c r="X37" s="67" t="s">
        <v>26</v>
      </c>
      <c r="Y37" s="30">
        <f t="shared" si="7"/>
        <v>0</v>
      </c>
      <c r="Z37" s="65"/>
    </row>
    <row r="38" spans="1:26" s="3" customFormat="1" ht="15.75">
      <c r="A38" s="30">
        <v>41</v>
      </c>
      <c r="B38" s="30" t="str">
        <f>Entry!B36</f>
        <v>Van Wyck</v>
      </c>
      <c r="C38" s="30">
        <f>Entry!C36</f>
        <v>0</v>
      </c>
      <c r="D38" s="30"/>
      <c r="E38" s="30"/>
      <c r="F38" s="31">
        <v>60</v>
      </c>
      <c r="G38" s="31"/>
      <c r="H38" s="31">
        <v>60</v>
      </c>
      <c r="I38" s="31"/>
      <c r="J38" s="31">
        <v>60</v>
      </c>
      <c r="K38" s="31"/>
      <c r="L38" s="31">
        <v>60</v>
      </c>
      <c r="M38" s="31"/>
      <c r="N38" s="31">
        <v>60</v>
      </c>
      <c r="O38" s="77"/>
      <c r="P38" s="31">
        <v>60</v>
      </c>
      <c r="Q38" s="77"/>
      <c r="R38" s="176">
        <v>200</v>
      </c>
      <c r="S38" s="57" t="e">
        <f>RANK(#REF!,#REF!,1)</f>
        <v>#REF!</v>
      </c>
      <c r="T38" s="36" t="str">
        <f t="shared" si="8"/>
        <v>Van Wyck</v>
      </c>
      <c r="U38" s="63">
        <f t="shared" si="8"/>
        <v>0</v>
      </c>
      <c r="V38" s="43" t="e">
        <f>#REF!+#REF!-#REF!</f>
        <v>#REF!</v>
      </c>
      <c r="W38" s="57" t="e">
        <f t="shared" si="6"/>
        <v>#REF!</v>
      </c>
      <c r="X38" s="67" t="s">
        <v>26</v>
      </c>
      <c r="Y38" s="30">
        <f t="shared" si="7"/>
        <v>0</v>
      </c>
      <c r="Z38" s="65"/>
    </row>
    <row r="39" spans="1:26" s="3" customFormat="1" ht="15.75">
      <c r="A39" s="30">
        <v>42</v>
      </c>
      <c r="B39" s="30" t="str">
        <f>Entry!B37</f>
        <v>Beckers</v>
      </c>
      <c r="C39" s="30">
        <f>Entry!C37</f>
        <v>0</v>
      </c>
      <c r="D39" s="30"/>
      <c r="E39" s="30"/>
      <c r="F39" s="31">
        <v>0</v>
      </c>
      <c r="G39" s="31"/>
      <c r="H39" s="31">
        <v>0</v>
      </c>
      <c r="I39" s="31"/>
      <c r="J39" s="31">
        <v>0</v>
      </c>
      <c r="K39" s="31"/>
      <c r="L39" s="31">
        <v>0</v>
      </c>
      <c r="M39" s="31"/>
      <c r="N39" s="31">
        <v>0</v>
      </c>
      <c r="O39" s="179"/>
      <c r="P39" s="31">
        <v>0</v>
      </c>
      <c r="Q39" s="179"/>
      <c r="R39" s="176">
        <v>77</v>
      </c>
      <c r="S39" s="57" t="e">
        <f>RANK(#REF!,#REF!,1)</f>
        <v>#REF!</v>
      </c>
      <c r="T39" s="36" t="str">
        <f t="shared" si="8"/>
        <v>Beckers</v>
      </c>
      <c r="U39" s="63">
        <f t="shared" si="8"/>
        <v>0</v>
      </c>
      <c r="V39" s="43" t="e">
        <f>#REF!+#REF!-#REF!</f>
        <v>#REF!</v>
      </c>
      <c r="W39" s="57" t="e">
        <f t="shared" si="6"/>
        <v>#REF!</v>
      </c>
      <c r="X39" s="67" t="s">
        <v>26</v>
      </c>
      <c r="Y39" s="30">
        <f t="shared" si="7"/>
        <v>0</v>
      </c>
      <c r="Z39" s="65"/>
    </row>
    <row r="40" spans="1:26" s="3" customFormat="1" ht="15.75">
      <c r="A40" s="30">
        <v>43</v>
      </c>
      <c r="B40" s="30" t="str">
        <f>Entry!B38</f>
        <v>Beckers</v>
      </c>
      <c r="C40" s="30">
        <f>Entry!C38</f>
        <v>0</v>
      </c>
      <c r="D40" s="30"/>
      <c r="E40" s="30"/>
      <c r="F40" s="31">
        <v>0</v>
      </c>
      <c r="G40" s="31"/>
      <c r="H40" s="31">
        <v>0</v>
      </c>
      <c r="I40" s="31"/>
      <c r="J40" s="31">
        <v>0</v>
      </c>
      <c r="K40" s="31"/>
      <c r="L40" s="31">
        <v>0</v>
      </c>
      <c r="M40" s="31"/>
      <c r="N40" s="31">
        <v>0</v>
      </c>
      <c r="O40" s="77"/>
      <c r="P40" s="31">
        <v>0</v>
      </c>
      <c r="Q40" s="77"/>
      <c r="R40" s="176">
        <v>81</v>
      </c>
      <c r="S40" s="57" t="e">
        <f>RANK(#REF!,#REF!,1)</f>
        <v>#REF!</v>
      </c>
      <c r="T40" s="36" t="str">
        <f t="shared" si="8"/>
        <v>Beckers</v>
      </c>
      <c r="U40" s="63">
        <f t="shared" si="8"/>
        <v>0</v>
      </c>
      <c r="V40" s="43" t="e">
        <f>#REF!+#REF!-#REF!</f>
        <v>#REF!</v>
      </c>
      <c r="W40" s="57" t="e">
        <f t="shared" si="6"/>
        <v>#REF!</v>
      </c>
      <c r="X40" s="67" t="s">
        <v>26</v>
      </c>
      <c r="Y40" s="30">
        <f t="shared" si="7"/>
        <v>0</v>
      </c>
      <c r="Z40" s="65"/>
    </row>
    <row r="41" spans="1:26" s="3" customFormat="1" ht="15.75">
      <c r="A41" s="30">
        <v>44</v>
      </c>
      <c r="B41" s="30" t="str">
        <f>Entry!B39</f>
        <v>Nash</v>
      </c>
      <c r="C41" s="30">
        <f>Entry!C39</f>
        <v>0</v>
      </c>
      <c r="D41" s="30"/>
      <c r="E41" s="30"/>
      <c r="F41" s="31">
        <v>0</v>
      </c>
      <c r="G41" s="31"/>
      <c r="H41" s="31">
        <v>0</v>
      </c>
      <c r="I41" s="31"/>
      <c r="J41" s="31">
        <v>0</v>
      </c>
      <c r="K41" s="31"/>
      <c r="L41" s="31">
        <v>0</v>
      </c>
      <c r="M41" s="31"/>
      <c r="N41" s="31">
        <v>0</v>
      </c>
      <c r="O41" s="77"/>
      <c r="P41" s="31">
        <v>0</v>
      </c>
      <c r="Q41" s="77"/>
      <c r="R41" s="176">
        <v>50</v>
      </c>
      <c r="S41" s="57" t="e">
        <f>RANK(#REF!,#REF!,1)</f>
        <v>#REF!</v>
      </c>
      <c r="T41" s="36" t="str">
        <f t="shared" si="8"/>
        <v>Nash</v>
      </c>
      <c r="U41" s="63">
        <f t="shared" si="8"/>
        <v>0</v>
      </c>
      <c r="V41" s="43" t="e">
        <f>#REF!+#REF!-#REF!</f>
        <v>#REF!</v>
      </c>
      <c r="W41" s="57" t="e">
        <f t="shared" si="6"/>
        <v>#REF!</v>
      </c>
      <c r="X41" s="67" t="s">
        <v>26</v>
      </c>
      <c r="Y41" s="30">
        <f t="shared" si="7"/>
        <v>0</v>
      </c>
      <c r="Z41" s="65"/>
    </row>
    <row r="42" spans="1:26" s="3" customFormat="1" ht="15.75">
      <c r="A42" s="30">
        <v>45</v>
      </c>
      <c r="B42" s="30" t="str">
        <f>Entry!B40</f>
        <v>Nash</v>
      </c>
      <c r="C42" s="30">
        <f>Entry!C40</f>
        <v>0</v>
      </c>
      <c r="D42" s="30"/>
      <c r="E42" s="30"/>
      <c r="F42" s="31">
        <v>0</v>
      </c>
      <c r="G42" s="31"/>
      <c r="H42" s="31">
        <v>0</v>
      </c>
      <c r="I42" s="31"/>
      <c r="J42" s="31">
        <v>0</v>
      </c>
      <c r="K42" s="31"/>
      <c r="L42" s="31">
        <v>0</v>
      </c>
      <c r="M42" s="31"/>
      <c r="N42" s="31">
        <v>0</v>
      </c>
      <c r="O42" s="77"/>
      <c r="P42" s="31">
        <v>0</v>
      </c>
      <c r="Q42" s="77"/>
      <c r="R42" s="176">
        <v>54</v>
      </c>
      <c r="S42" s="57" t="e">
        <f>RANK(#REF!,#REF!,1)</f>
        <v>#REF!</v>
      </c>
      <c r="T42" s="36" t="str">
        <f t="shared" si="8"/>
        <v>Nash</v>
      </c>
      <c r="U42" s="63">
        <f t="shared" si="8"/>
        <v>0</v>
      </c>
      <c r="V42" s="43" t="e">
        <f>#REF!+#REF!-#REF!</f>
        <v>#REF!</v>
      </c>
      <c r="W42" s="57" t="e">
        <f t="shared" si="6"/>
        <v>#REF!</v>
      </c>
      <c r="X42" s="67" t="s">
        <v>26</v>
      </c>
      <c r="Y42" s="30">
        <f t="shared" si="7"/>
        <v>0</v>
      </c>
      <c r="Z42" s="65"/>
    </row>
    <row r="43" spans="1:26" s="3" customFormat="1" ht="15.75">
      <c r="A43" s="30">
        <v>46</v>
      </c>
      <c r="B43" s="30" t="str">
        <f>Entry!B41</f>
        <v>Smoljan</v>
      </c>
      <c r="C43" s="30">
        <f>Entry!C41</f>
        <v>0</v>
      </c>
      <c r="D43" s="30"/>
      <c r="E43" s="30"/>
      <c r="F43" s="31">
        <v>0</v>
      </c>
      <c r="G43" s="31"/>
      <c r="H43" s="31">
        <v>0</v>
      </c>
      <c r="I43" s="31"/>
      <c r="J43" s="31">
        <v>0</v>
      </c>
      <c r="K43" s="31"/>
      <c r="L43" s="31">
        <v>0</v>
      </c>
      <c r="M43" s="31"/>
      <c r="N43" s="31">
        <v>0</v>
      </c>
      <c r="O43" s="77"/>
      <c r="P43" s="31">
        <v>0</v>
      </c>
      <c r="Q43" s="77"/>
      <c r="R43" s="176">
        <v>10</v>
      </c>
      <c r="S43" s="57" t="e">
        <f>RANK(#REF!,#REF!,1)</f>
        <v>#REF!</v>
      </c>
      <c r="T43" s="36" t="str">
        <f t="shared" si="8"/>
        <v>Smoljan</v>
      </c>
      <c r="U43" s="63">
        <f t="shared" si="8"/>
        <v>0</v>
      </c>
      <c r="V43" s="43" t="e">
        <f>#REF!+#REF!-#REF!</f>
        <v>#REF!</v>
      </c>
      <c r="W43" s="57" t="e">
        <f t="shared" si="6"/>
        <v>#REF!</v>
      </c>
      <c r="X43" s="67" t="s">
        <v>26</v>
      </c>
      <c r="Y43" s="30">
        <f t="shared" si="7"/>
        <v>0</v>
      </c>
      <c r="Z43" s="65"/>
    </row>
    <row r="44" spans="1:26" s="3" customFormat="1" ht="15.75">
      <c r="A44" s="30">
        <v>47</v>
      </c>
      <c r="B44" s="30" t="str">
        <f>Entry!B42</f>
        <v>Degarate</v>
      </c>
      <c r="C44" s="30">
        <f>Entry!C42</f>
        <v>0</v>
      </c>
      <c r="D44" s="30"/>
      <c r="E44" s="30"/>
      <c r="F44" s="31">
        <v>0</v>
      </c>
      <c r="G44" s="31"/>
      <c r="H44" s="31">
        <v>0</v>
      </c>
      <c r="I44" s="31"/>
      <c r="J44" s="31">
        <v>0</v>
      </c>
      <c r="K44" s="31"/>
      <c r="L44" s="31">
        <v>0</v>
      </c>
      <c r="M44" s="31"/>
      <c r="N44" s="31">
        <v>0</v>
      </c>
      <c r="O44" s="77"/>
      <c r="P44" s="31">
        <v>0</v>
      </c>
      <c r="Q44" s="77"/>
      <c r="R44" s="176">
        <v>40</v>
      </c>
      <c r="S44" s="57" t="e">
        <f>RANK(#REF!,#REF!,1)</f>
        <v>#REF!</v>
      </c>
      <c r="T44" s="36" t="str">
        <f t="shared" si="8"/>
        <v>Degarate</v>
      </c>
      <c r="U44" s="63">
        <f t="shared" si="8"/>
        <v>0</v>
      </c>
      <c r="V44" s="43" t="e">
        <f>#REF!+#REF!-#REF!</f>
        <v>#REF!</v>
      </c>
      <c r="W44" s="57" t="e">
        <f t="shared" si="6"/>
        <v>#REF!</v>
      </c>
      <c r="X44" s="67" t="s">
        <v>26</v>
      </c>
      <c r="Y44" s="30">
        <f t="shared" si="7"/>
        <v>0</v>
      </c>
      <c r="Z44" s="65"/>
    </row>
    <row r="45" spans="1:26" s="3" customFormat="1" ht="15.75">
      <c r="A45" s="30">
        <v>48</v>
      </c>
      <c r="B45" s="30" t="str">
        <f>Entry!B43</f>
        <v>Reese</v>
      </c>
      <c r="C45" s="30">
        <f>Entry!C43</f>
        <v>0</v>
      </c>
      <c r="D45" s="30"/>
      <c r="E45" s="30"/>
      <c r="F45" s="31">
        <v>0</v>
      </c>
      <c r="G45" s="31"/>
      <c r="H45" s="31">
        <v>0</v>
      </c>
      <c r="I45" s="31"/>
      <c r="J45" s="31">
        <v>0</v>
      </c>
      <c r="K45" s="31"/>
      <c r="L45" s="31">
        <v>0</v>
      </c>
      <c r="M45" s="31"/>
      <c r="N45" s="31">
        <v>0</v>
      </c>
      <c r="O45" s="77"/>
      <c r="P45" s="31">
        <v>0</v>
      </c>
      <c r="Q45" s="77"/>
      <c r="R45" s="176">
        <v>15</v>
      </c>
      <c r="S45" s="57" t="e">
        <f>RANK(#REF!,#REF!,1)</f>
        <v>#REF!</v>
      </c>
      <c r="T45" s="36" t="str">
        <f aca="true" t="shared" si="9" ref="T45:U52">B46</f>
        <v>Esen</v>
      </c>
      <c r="U45" s="63">
        <f t="shared" si="9"/>
        <v>0</v>
      </c>
      <c r="V45" s="43" t="e">
        <f>#REF!+#REF!-#REF!</f>
        <v>#REF!</v>
      </c>
      <c r="W45" s="57" t="e">
        <f t="shared" si="6"/>
        <v>#REF!</v>
      </c>
      <c r="X45" s="67" t="s">
        <v>26</v>
      </c>
      <c r="Y45" s="30">
        <f t="shared" si="7"/>
        <v>0</v>
      </c>
      <c r="Z45" s="65"/>
    </row>
    <row r="46" spans="1:26" s="3" customFormat="1" ht="15.75">
      <c r="A46" s="30">
        <v>49</v>
      </c>
      <c r="B46" s="30" t="str">
        <f>Entry!B44</f>
        <v>Esen</v>
      </c>
      <c r="C46" s="30">
        <f>Entry!C44</f>
        <v>0</v>
      </c>
      <c r="D46" s="30"/>
      <c r="E46" s="30"/>
      <c r="F46" s="31">
        <v>0</v>
      </c>
      <c r="G46" s="31"/>
      <c r="H46" s="31">
        <v>0</v>
      </c>
      <c r="I46" s="31"/>
      <c r="J46" s="31">
        <v>0</v>
      </c>
      <c r="K46" s="31"/>
      <c r="L46" s="31">
        <v>0</v>
      </c>
      <c r="M46" s="31"/>
      <c r="N46" s="31">
        <v>0</v>
      </c>
      <c r="O46" s="77"/>
      <c r="P46" s="31">
        <v>0</v>
      </c>
      <c r="Q46" s="77"/>
      <c r="R46" s="176">
        <v>74</v>
      </c>
      <c r="S46" s="57" t="e">
        <f>RANK(#REF!,#REF!,1)</f>
        <v>#REF!</v>
      </c>
      <c r="T46" s="36" t="str">
        <f t="shared" si="9"/>
        <v>Anderson</v>
      </c>
      <c r="U46" s="63">
        <f t="shared" si="9"/>
        <v>0</v>
      </c>
      <c r="V46" s="43" t="e">
        <f>#REF!+#REF!-#REF!</f>
        <v>#REF!</v>
      </c>
      <c r="W46" s="57" t="e">
        <f t="shared" si="6"/>
        <v>#REF!</v>
      </c>
      <c r="X46" s="67" t="s">
        <v>26</v>
      </c>
      <c r="Y46" s="30">
        <f t="shared" si="7"/>
        <v>0</v>
      </c>
      <c r="Z46" s="65"/>
    </row>
    <row r="47" spans="1:26" s="3" customFormat="1" ht="15.75">
      <c r="A47" s="30">
        <v>50</v>
      </c>
      <c r="B47" s="30" t="str">
        <f>Entry!B45</f>
        <v>Anderson</v>
      </c>
      <c r="C47" s="30">
        <f>Entry!C45</f>
        <v>0</v>
      </c>
      <c r="D47" s="30"/>
      <c r="E47" s="30"/>
      <c r="F47" s="31">
        <v>60</v>
      </c>
      <c r="G47" s="31"/>
      <c r="H47" s="31">
        <v>60</v>
      </c>
      <c r="I47" s="31"/>
      <c r="J47" s="31">
        <v>60</v>
      </c>
      <c r="K47" s="31"/>
      <c r="L47" s="31">
        <v>60</v>
      </c>
      <c r="M47" s="31"/>
      <c r="N47" s="31">
        <v>60</v>
      </c>
      <c r="O47" s="77"/>
      <c r="P47" s="31">
        <v>60</v>
      </c>
      <c r="Q47" s="77"/>
      <c r="R47" s="176">
        <v>200</v>
      </c>
      <c r="S47" s="57" t="e">
        <f>RANK(#REF!,#REF!,1)</f>
        <v>#REF!</v>
      </c>
      <c r="T47" s="36" t="str">
        <f t="shared" si="9"/>
        <v>Johnson</v>
      </c>
      <c r="U47" s="63">
        <f t="shared" si="9"/>
        <v>0</v>
      </c>
      <c r="V47" s="43" t="e">
        <f>#REF!+#REF!-#REF!</f>
        <v>#REF!</v>
      </c>
      <c r="W47" s="57" t="e">
        <f t="shared" si="6"/>
        <v>#REF!</v>
      </c>
      <c r="X47" s="67" t="s">
        <v>26</v>
      </c>
      <c r="Y47" s="30">
        <f t="shared" si="7"/>
        <v>0</v>
      </c>
      <c r="Z47" s="65"/>
    </row>
    <row r="48" spans="1:26" s="3" customFormat="1" ht="15.75">
      <c r="A48" s="30">
        <v>51</v>
      </c>
      <c r="B48" s="30" t="str">
        <f>Entry!B46</f>
        <v>Johnson</v>
      </c>
      <c r="C48" s="30">
        <f>Entry!C46</f>
        <v>0</v>
      </c>
      <c r="D48" s="30"/>
      <c r="E48" s="30"/>
      <c r="F48" s="31">
        <v>60</v>
      </c>
      <c r="G48" s="31"/>
      <c r="H48" s="31">
        <v>60</v>
      </c>
      <c r="I48" s="31"/>
      <c r="J48" s="31">
        <v>60</v>
      </c>
      <c r="K48" s="31"/>
      <c r="L48" s="31">
        <v>60</v>
      </c>
      <c r="M48" s="31"/>
      <c r="N48" s="31">
        <v>60</v>
      </c>
      <c r="O48" s="77"/>
      <c r="P48" s="31">
        <v>60</v>
      </c>
      <c r="Q48" s="77"/>
      <c r="R48" s="176">
        <v>200</v>
      </c>
      <c r="S48" s="57" t="e">
        <f>RANK(#REF!,#REF!,1)</f>
        <v>#REF!</v>
      </c>
      <c r="T48" s="36" t="str">
        <f t="shared" si="9"/>
        <v>Tynes</v>
      </c>
      <c r="U48" s="63">
        <f t="shared" si="9"/>
        <v>0</v>
      </c>
      <c r="V48" s="43" t="e">
        <f>#REF!+#REF!-#REF!</f>
        <v>#REF!</v>
      </c>
      <c r="W48" s="57" t="e">
        <f t="shared" si="6"/>
        <v>#REF!</v>
      </c>
      <c r="X48" s="67" t="s">
        <v>26</v>
      </c>
      <c r="Y48" s="30">
        <f t="shared" si="7"/>
        <v>0</v>
      </c>
      <c r="Z48" s="65"/>
    </row>
    <row r="49" spans="1:26" s="3" customFormat="1" ht="15.75">
      <c r="A49" s="30">
        <v>52</v>
      </c>
      <c r="B49" s="30" t="str">
        <f>Entry!B47</f>
        <v>Tynes</v>
      </c>
      <c r="C49" s="30">
        <f>Entry!C47</f>
        <v>0</v>
      </c>
      <c r="D49" s="30"/>
      <c r="E49" s="30"/>
      <c r="F49" s="31">
        <v>60</v>
      </c>
      <c r="G49" s="31"/>
      <c r="H49" s="31">
        <v>60</v>
      </c>
      <c r="I49" s="31"/>
      <c r="J49" s="31">
        <v>60</v>
      </c>
      <c r="K49" s="31"/>
      <c r="L49" s="31">
        <v>60</v>
      </c>
      <c r="M49" s="31"/>
      <c r="N49" s="31">
        <v>60</v>
      </c>
      <c r="O49" s="77"/>
      <c r="P49" s="31">
        <v>60</v>
      </c>
      <c r="Q49" s="77"/>
      <c r="R49" s="176">
        <v>200</v>
      </c>
      <c r="S49" s="57" t="e">
        <f>RANK(#REF!,#REF!,1)</f>
        <v>#REF!</v>
      </c>
      <c r="T49" s="36" t="str">
        <f t="shared" si="9"/>
        <v>Sailor</v>
      </c>
      <c r="U49" s="63">
        <f t="shared" si="9"/>
        <v>0</v>
      </c>
      <c r="V49" s="43" t="e">
        <f>#REF!+#REF!-#REF!</f>
        <v>#REF!</v>
      </c>
      <c r="W49" s="57" t="e">
        <f t="shared" si="6"/>
        <v>#REF!</v>
      </c>
      <c r="X49" s="67" t="s">
        <v>26</v>
      </c>
      <c r="Y49" s="30">
        <f t="shared" si="7"/>
        <v>0</v>
      </c>
      <c r="Z49" s="65"/>
    </row>
    <row r="50" spans="1:26" s="3" customFormat="1" ht="15.75">
      <c r="A50" s="30">
        <v>53</v>
      </c>
      <c r="B50" s="30" t="str">
        <f>Entry!B48</f>
        <v>Sailor</v>
      </c>
      <c r="C50" s="30">
        <f>Entry!C48</f>
        <v>0</v>
      </c>
      <c r="D50" s="30"/>
      <c r="E50" s="30"/>
      <c r="F50" s="31">
        <v>60</v>
      </c>
      <c r="G50" s="31"/>
      <c r="H50" s="31">
        <v>60</v>
      </c>
      <c r="I50" s="31"/>
      <c r="J50" s="31">
        <v>60</v>
      </c>
      <c r="K50" s="31"/>
      <c r="L50" s="31">
        <v>60</v>
      </c>
      <c r="M50" s="31"/>
      <c r="N50" s="31">
        <v>60</v>
      </c>
      <c r="O50" s="77"/>
      <c r="P50" s="31">
        <v>60</v>
      </c>
      <c r="Q50" s="77"/>
      <c r="R50" s="176">
        <v>200</v>
      </c>
      <c r="S50" s="57" t="e">
        <f>RANK(#REF!,#REF!,1)</f>
        <v>#REF!</v>
      </c>
      <c r="T50" s="36" t="str">
        <f t="shared" si="9"/>
        <v>Walkker</v>
      </c>
      <c r="U50" s="63">
        <f t="shared" si="9"/>
        <v>0</v>
      </c>
      <c r="V50" s="43" t="e">
        <f>#REF!+#REF!-#REF!</f>
        <v>#REF!</v>
      </c>
      <c r="W50" s="57" t="e">
        <f t="shared" si="6"/>
        <v>#REF!</v>
      </c>
      <c r="X50" s="67" t="s">
        <v>26</v>
      </c>
      <c r="Y50" s="30">
        <f t="shared" si="7"/>
        <v>0</v>
      </c>
      <c r="Z50" s="65"/>
    </row>
    <row r="51" spans="1:26" s="3" customFormat="1" ht="15.75">
      <c r="A51" s="30">
        <v>54</v>
      </c>
      <c r="B51" s="30" t="str">
        <f>Entry!B49</f>
        <v>Walkker</v>
      </c>
      <c r="C51" s="30">
        <f>Entry!C49</f>
        <v>0</v>
      </c>
      <c r="D51" s="30"/>
      <c r="E51" s="30"/>
      <c r="F51" s="31">
        <v>0</v>
      </c>
      <c r="G51" s="31"/>
      <c r="H51" s="31">
        <v>0</v>
      </c>
      <c r="I51" s="31"/>
      <c r="J51" s="31">
        <v>0</v>
      </c>
      <c r="K51" s="31"/>
      <c r="L51" s="31">
        <v>0</v>
      </c>
      <c r="M51" s="31"/>
      <c r="N51" s="31">
        <v>0</v>
      </c>
      <c r="O51" s="77"/>
      <c r="P51" s="31">
        <v>0</v>
      </c>
      <c r="Q51" s="77"/>
      <c r="R51" s="176">
        <v>65</v>
      </c>
      <c r="S51" s="57" t="e">
        <f>RANK(#REF!,#REF!,1)</f>
        <v>#REF!</v>
      </c>
      <c r="T51" s="36" t="str">
        <f t="shared" si="9"/>
        <v>Martynov</v>
      </c>
      <c r="U51" s="63">
        <f t="shared" si="9"/>
        <v>0</v>
      </c>
      <c r="V51" s="43" t="e">
        <f>#REF!+#REF!-#REF!</f>
        <v>#REF!</v>
      </c>
      <c r="W51" s="57" t="e">
        <f t="shared" si="6"/>
        <v>#REF!</v>
      </c>
      <c r="X51" s="67" t="s">
        <v>26</v>
      </c>
      <c r="Y51" s="30">
        <f t="shared" si="7"/>
        <v>0</v>
      </c>
      <c r="Z51" s="65"/>
    </row>
    <row r="52" spans="1:26" s="3" customFormat="1" ht="15.75">
      <c r="A52" s="30">
        <v>55</v>
      </c>
      <c r="B52" s="30" t="str">
        <f>Entry!B50</f>
        <v>Martynov</v>
      </c>
      <c r="C52" s="30">
        <f>Entry!C50</f>
        <v>0</v>
      </c>
      <c r="D52" s="30"/>
      <c r="E52" s="30"/>
      <c r="F52" s="31">
        <v>0</v>
      </c>
      <c r="G52" s="31"/>
      <c r="H52" s="31">
        <v>0</v>
      </c>
      <c r="I52" s="31"/>
      <c r="J52" s="31">
        <v>0</v>
      </c>
      <c r="K52" s="31"/>
      <c r="L52" s="31">
        <v>0</v>
      </c>
      <c r="M52" s="167"/>
      <c r="N52" s="31">
        <v>0</v>
      </c>
      <c r="O52" s="77"/>
      <c r="P52" s="31">
        <v>0</v>
      </c>
      <c r="Q52" s="77"/>
      <c r="R52" s="176">
        <v>33</v>
      </c>
      <c r="S52" s="57" t="e">
        <f>RANK(#REF!,#REF!,1)</f>
        <v>#REF!</v>
      </c>
      <c r="T52" s="36" t="str">
        <f t="shared" si="9"/>
        <v>Mackey</v>
      </c>
      <c r="U52" s="63">
        <f t="shared" si="9"/>
        <v>0</v>
      </c>
      <c r="V52" s="43" t="e">
        <f>#REF!+#REF!-#REF!</f>
        <v>#REF!</v>
      </c>
      <c r="W52" s="57" t="e">
        <f t="shared" si="6"/>
        <v>#REF!</v>
      </c>
      <c r="X52" s="67" t="s">
        <v>26</v>
      </c>
      <c r="Y52" s="30">
        <f t="shared" si="7"/>
        <v>0</v>
      </c>
      <c r="Z52" s="65"/>
    </row>
    <row r="53" spans="1:26" s="3" customFormat="1" ht="15.75">
      <c r="A53" s="30">
        <v>56</v>
      </c>
      <c r="B53" s="30" t="str">
        <f>Entry!B51</f>
        <v>Mackey</v>
      </c>
      <c r="C53" s="30">
        <f>Entry!C51</f>
        <v>0</v>
      </c>
      <c r="D53" s="30"/>
      <c r="E53" s="30"/>
      <c r="F53" s="31">
        <v>0</v>
      </c>
      <c r="G53" s="167"/>
      <c r="H53" s="31">
        <v>0</v>
      </c>
      <c r="I53" s="31"/>
      <c r="J53" s="31">
        <v>0</v>
      </c>
      <c r="K53" s="31"/>
      <c r="L53" s="31">
        <v>0</v>
      </c>
      <c r="M53" s="31"/>
      <c r="N53" s="31">
        <v>0</v>
      </c>
      <c r="O53" s="77"/>
      <c r="P53" s="31">
        <v>0</v>
      </c>
      <c r="Q53" s="77"/>
      <c r="R53" s="176">
        <v>19</v>
      </c>
      <c r="S53" s="57" t="e">
        <f>RANK(#REF!,#REF!,1)</f>
        <v>#REF!</v>
      </c>
      <c r="T53" s="36" t="e">
        <f>#REF!</f>
        <v>#REF!</v>
      </c>
      <c r="U53" s="63" t="e">
        <f>#REF!</f>
        <v>#REF!</v>
      </c>
      <c r="V53" s="43" t="e">
        <f>#REF!+#REF!-#REF!</f>
        <v>#REF!</v>
      </c>
      <c r="W53" s="57" t="e">
        <f t="shared" si="6"/>
        <v>#REF!</v>
      </c>
      <c r="X53" s="67" t="s">
        <v>26</v>
      </c>
      <c r="Y53" s="30">
        <f t="shared" si="7"/>
        <v>0</v>
      </c>
      <c r="Z53" s="65"/>
    </row>
    <row r="54" spans="1:26" s="3" customFormat="1" ht="15.75">
      <c r="A54" s="30">
        <v>58</v>
      </c>
      <c r="B54" s="30" t="str">
        <f>Entry!B53</f>
        <v>Thompson</v>
      </c>
      <c r="C54" s="30">
        <f>Entry!C53</f>
        <v>0</v>
      </c>
      <c r="D54" s="30"/>
      <c r="E54" s="30"/>
      <c r="F54" s="31">
        <v>0</v>
      </c>
      <c r="G54" s="31"/>
      <c r="H54" s="31">
        <v>0</v>
      </c>
      <c r="I54" s="31"/>
      <c r="J54" s="31">
        <v>0</v>
      </c>
      <c r="K54" s="31"/>
      <c r="L54" s="31">
        <v>0</v>
      </c>
      <c r="M54" s="31"/>
      <c r="N54" s="31">
        <v>0</v>
      </c>
      <c r="O54" s="77"/>
      <c r="P54" s="31">
        <v>0</v>
      </c>
      <c r="Q54" s="77"/>
      <c r="R54" s="176">
        <v>200</v>
      </c>
      <c r="S54" s="57" t="e">
        <f>RANK(#REF!,#REF!,1)</f>
        <v>#REF!</v>
      </c>
      <c r="T54" s="36" t="e">
        <f>#REF!</f>
        <v>#REF!</v>
      </c>
      <c r="U54" s="63" t="e">
        <f>#REF!</f>
        <v>#REF!</v>
      </c>
      <c r="V54" s="43" t="e">
        <f>#REF!+#REF!-#REF!</f>
        <v>#REF!</v>
      </c>
      <c r="W54" s="57" t="e">
        <f t="shared" si="6"/>
        <v>#REF!</v>
      </c>
      <c r="X54" s="67" t="s">
        <v>26</v>
      </c>
      <c r="Y54" s="30">
        <f t="shared" si="7"/>
        <v>0</v>
      </c>
      <c r="Z54" s="65"/>
    </row>
    <row r="55" spans="6:24" ht="18">
      <c r="F55" s="76"/>
      <c r="G55" s="76"/>
      <c r="H55" s="76"/>
      <c r="I55" s="76"/>
      <c r="J55" s="8"/>
      <c r="K55" s="6"/>
      <c r="L55" s="6"/>
      <c r="M55" s="4"/>
      <c r="N55" s="8"/>
      <c r="O55" s="16"/>
      <c r="P55" s="8"/>
      <c r="Q55" s="16"/>
      <c r="R55" s="4"/>
      <c r="S55" s="172"/>
      <c r="T55" s="4"/>
      <c r="U55" s="4"/>
      <c r="V55" s="4"/>
      <c r="W55" s="4"/>
      <c r="X55" s="4"/>
    </row>
    <row r="56" spans="2:22" ht="18">
      <c r="B56" s="78" t="s">
        <v>179</v>
      </c>
      <c r="C56" s="76"/>
      <c r="D56" s="76"/>
      <c r="I56" s="15"/>
      <c r="J56" s="6"/>
      <c r="K56" s="6"/>
      <c r="L56" s="6"/>
      <c r="M56" s="6"/>
      <c r="N56" s="6"/>
      <c r="O56" s="16"/>
      <c r="P56" s="6"/>
      <c r="Q56" s="16"/>
      <c r="R56" s="4"/>
      <c r="S56" s="4"/>
      <c r="T56" s="4"/>
      <c r="U56" s="4"/>
      <c r="V56" s="4"/>
    </row>
    <row r="57" spans="1:22" ht="15" customHeight="1">
      <c r="A57" s="4"/>
      <c r="B57" s="15"/>
      <c r="E57" s="4"/>
      <c r="F57" s="4"/>
      <c r="G57" s="4"/>
      <c r="H57" s="4"/>
      <c r="I57" s="4"/>
      <c r="J57" s="7"/>
      <c r="K57" s="7"/>
      <c r="L57" s="7"/>
      <c r="M57" s="115"/>
      <c r="N57" s="7"/>
      <c r="O57" s="7"/>
      <c r="P57" s="7"/>
      <c r="Q57" s="7"/>
      <c r="R57" s="4"/>
      <c r="T57" s="4"/>
      <c r="U57" s="4"/>
      <c r="V57" s="4"/>
    </row>
    <row r="58" spans="1:22" ht="15">
      <c r="A58" s="4"/>
      <c r="B58" s="14" t="s">
        <v>21</v>
      </c>
      <c r="C58" s="4"/>
      <c r="D58" s="4"/>
      <c r="E58" s="4"/>
      <c r="F58" s="4"/>
      <c r="G58" s="4"/>
      <c r="H58" s="4"/>
      <c r="I58" s="4"/>
      <c r="J58" s="4"/>
      <c r="K58" s="4"/>
      <c r="L58" s="4"/>
      <c r="M58" s="4"/>
      <c r="N58" s="4"/>
      <c r="O58" s="4"/>
      <c r="P58" s="4"/>
      <c r="Q58" s="4"/>
      <c r="R58" s="4"/>
      <c r="T58" s="4"/>
      <c r="U58" s="4"/>
      <c r="V58" s="4"/>
    </row>
    <row r="59" spans="2:26" s="3" customFormat="1" ht="15">
      <c r="B59" s="4"/>
      <c r="C59" s="4"/>
      <c r="D59" s="4"/>
      <c r="Y59" s="4"/>
      <c r="Z59" s="4"/>
    </row>
    <row r="60" spans="1:21" ht="15">
      <c r="A60" s="4"/>
      <c r="B60" s="15" t="s">
        <v>180</v>
      </c>
      <c r="E60" s="4"/>
      <c r="F60" s="4"/>
      <c r="G60" s="4"/>
      <c r="H60" s="4"/>
      <c r="I60" s="4"/>
      <c r="J60" s="4"/>
      <c r="K60" s="4"/>
      <c r="L60" s="4"/>
      <c r="M60" s="4"/>
      <c r="N60" s="4"/>
      <c r="O60" s="4"/>
      <c r="P60" s="4"/>
      <c r="Q60" s="4"/>
      <c r="R60" s="4"/>
      <c r="T60" s="4"/>
      <c r="U60" s="4"/>
    </row>
    <row r="61" spans="1:21" ht="15">
      <c r="A61" s="4"/>
      <c r="B61" s="4"/>
      <c r="C61" s="4"/>
      <c r="D61" s="4"/>
      <c r="E61" s="4"/>
      <c r="F61" s="4"/>
      <c r="G61" s="4"/>
      <c r="H61" s="4"/>
      <c r="I61" s="4"/>
      <c r="J61" s="4"/>
      <c r="K61" s="4"/>
      <c r="L61" s="4"/>
      <c r="M61" s="4"/>
      <c r="N61" s="4"/>
      <c r="O61" s="4"/>
      <c r="P61" s="4"/>
      <c r="Q61" s="4"/>
      <c r="R61" s="4"/>
      <c r="T61" s="4"/>
      <c r="U61" s="4"/>
    </row>
    <row r="62" spans="1:21" ht="15">
      <c r="A62" s="4"/>
      <c r="B62" s="4"/>
      <c r="C62" s="4"/>
      <c r="D62" s="4"/>
      <c r="E62" s="4"/>
      <c r="F62" s="4"/>
      <c r="G62" s="4"/>
      <c r="H62" s="4"/>
      <c r="I62" s="4"/>
      <c r="J62" s="4"/>
      <c r="K62" s="4"/>
      <c r="L62" s="4"/>
      <c r="M62" s="4"/>
      <c r="N62" s="4"/>
      <c r="O62" s="4"/>
      <c r="P62" s="4"/>
      <c r="Q62" s="4"/>
      <c r="R62" s="4"/>
      <c r="T62" s="4"/>
      <c r="U62" s="4"/>
    </row>
    <row r="63" spans="1:26" ht="15">
      <c r="A63" s="4"/>
      <c r="B63" s="4"/>
      <c r="C63" s="4"/>
      <c r="D63" s="4"/>
      <c r="E63" s="4"/>
      <c r="F63" s="4"/>
      <c r="G63" s="4"/>
      <c r="H63" s="4"/>
      <c r="I63" s="4"/>
      <c r="J63" s="4"/>
      <c r="K63" s="4"/>
      <c r="L63" s="4"/>
      <c r="M63" s="4"/>
      <c r="N63" s="4"/>
      <c r="O63" s="4"/>
      <c r="P63" s="4"/>
      <c r="Q63" s="4"/>
      <c r="R63" s="4"/>
      <c r="T63" s="4"/>
      <c r="U63" s="4"/>
      <c r="Z63" s="3"/>
    </row>
    <row r="64" spans="1:25" ht="15">
      <c r="A64" s="4"/>
      <c r="B64" s="4"/>
      <c r="C64" s="4"/>
      <c r="D64" s="4"/>
      <c r="E64" s="4"/>
      <c r="F64" s="4"/>
      <c r="G64" s="4"/>
      <c r="H64" s="4"/>
      <c r="I64" s="4"/>
      <c r="J64" s="4"/>
      <c r="K64" s="4"/>
      <c r="L64" s="4"/>
      <c r="M64" s="4"/>
      <c r="N64" s="4"/>
      <c r="O64" s="4"/>
      <c r="P64" s="4"/>
      <c r="Q64" s="4"/>
      <c r="R64" s="4"/>
      <c r="T64" s="4"/>
      <c r="U64" s="4"/>
      <c r="Y64" s="3"/>
    </row>
    <row r="65" spans="1:21" ht="15">
      <c r="A65" s="4"/>
      <c r="B65" s="4"/>
      <c r="C65" s="4"/>
      <c r="D65" s="4"/>
      <c r="E65" s="4"/>
      <c r="F65" s="4"/>
      <c r="G65" s="4"/>
      <c r="H65" s="4"/>
      <c r="I65" s="4"/>
      <c r="J65" s="4"/>
      <c r="K65" s="4"/>
      <c r="L65" s="4"/>
      <c r="M65" s="4"/>
      <c r="N65" s="4"/>
      <c r="O65" s="4"/>
      <c r="P65" s="4"/>
      <c r="Q65" s="4"/>
      <c r="R65" s="4"/>
      <c r="T65" s="4"/>
      <c r="U65" s="4"/>
    </row>
    <row r="66" spans="1:21" ht="15">
      <c r="A66" s="4"/>
      <c r="B66" s="4"/>
      <c r="C66" s="4"/>
      <c r="D66" s="4"/>
      <c r="E66" s="4"/>
      <c r="F66" s="4"/>
      <c r="G66" s="4"/>
      <c r="H66" s="4"/>
      <c r="I66" s="4"/>
      <c r="J66" s="4"/>
      <c r="K66" s="4"/>
      <c r="L66" s="4"/>
      <c r="M66" s="4"/>
      <c r="N66" s="4"/>
      <c r="O66" s="4"/>
      <c r="P66" s="4"/>
      <c r="Q66" s="4"/>
      <c r="R66" s="4"/>
      <c r="T66" s="4"/>
      <c r="U66" s="4"/>
    </row>
    <row r="67" spans="1:21" ht="15">
      <c r="A67" s="4"/>
      <c r="B67" s="4"/>
      <c r="C67" s="4"/>
      <c r="D67" s="4"/>
      <c r="E67" s="4"/>
      <c r="F67" s="4"/>
      <c r="G67" s="4"/>
      <c r="H67" s="4"/>
      <c r="I67" s="4"/>
      <c r="J67" s="4"/>
      <c r="K67" s="4"/>
      <c r="L67" s="4"/>
      <c r="M67" s="4"/>
      <c r="N67" s="4"/>
      <c r="O67" s="4"/>
      <c r="P67" s="4"/>
      <c r="Q67" s="4"/>
      <c r="R67" s="4"/>
      <c r="T67" s="4"/>
      <c r="U67" s="4"/>
    </row>
    <row r="68" spans="1:21" ht="15">
      <c r="A68" s="4"/>
      <c r="B68" s="4"/>
      <c r="C68" s="4"/>
      <c r="D68" s="4"/>
      <c r="E68" s="4"/>
      <c r="F68" s="4"/>
      <c r="G68" s="4"/>
      <c r="H68" s="4"/>
      <c r="I68" s="4"/>
      <c r="J68" s="4"/>
      <c r="K68" s="4"/>
      <c r="L68" s="4"/>
      <c r="M68" s="4"/>
      <c r="N68" s="4"/>
      <c r="O68" s="4"/>
      <c r="P68" s="4"/>
      <c r="Q68" s="4"/>
      <c r="R68" s="4"/>
      <c r="T68" s="4"/>
      <c r="U68" s="4"/>
    </row>
    <row r="69" spans="1:21" ht="15">
      <c r="A69" s="4"/>
      <c r="B69" s="4"/>
      <c r="C69" s="4"/>
      <c r="D69" s="4"/>
      <c r="E69" s="4"/>
      <c r="F69" s="4"/>
      <c r="G69" s="4"/>
      <c r="H69" s="4"/>
      <c r="I69" s="4"/>
      <c r="J69" s="4"/>
      <c r="K69" s="4"/>
      <c r="L69" s="4"/>
      <c r="M69" s="4"/>
      <c r="N69" s="4"/>
      <c r="O69" s="4"/>
      <c r="P69" s="4"/>
      <c r="Q69" s="4"/>
      <c r="R69" s="4"/>
      <c r="T69" s="4"/>
      <c r="U69" s="4"/>
    </row>
    <row r="70" spans="1:21" ht="15">
      <c r="A70" s="4"/>
      <c r="B70" s="4"/>
      <c r="C70" s="4"/>
      <c r="D70" s="4"/>
      <c r="E70" s="4"/>
      <c r="F70" s="4"/>
      <c r="G70" s="4"/>
      <c r="H70" s="4"/>
      <c r="I70" s="4"/>
      <c r="J70" s="4"/>
      <c r="K70" s="4"/>
      <c r="L70" s="4"/>
      <c r="M70" s="4"/>
      <c r="N70" s="4"/>
      <c r="O70" s="4"/>
      <c r="P70" s="4"/>
      <c r="Q70" s="4"/>
      <c r="R70" s="4"/>
      <c r="T70" s="4"/>
      <c r="U70" s="4"/>
    </row>
    <row r="71" spans="1:21" ht="15">
      <c r="A71" s="4"/>
      <c r="B71" s="4"/>
      <c r="C71" s="4"/>
      <c r="D71" s="4"/>
      <c r="E71" s="4"/>
      <c r="F71" s="4"/>
      <c r="G71" s="4"/>
      <c r="H71" s="4"/>
      <c r="I71" s="4"/>
      <c r="J71" s="4"/>
      <c r="K71" s="4"/>
      <c r="L71" s="4"/>
      <c r="M71" s="4"/>
      <c r="N71" s="4"/>
      <c r="O71" s="4"/>
      <c r="P71" s="4"/>
      <c r="Q71" s="4"/>
      <c r="R71" s="4"/>
      <c r="T71" s="4"/>
      <c r="U71" s="4"/>
    </row>
    <row r="72" spans="2:26" s="3" customFormat="1" ht="15">
      <c r="B72" s="4"/>
      <c r="C72" s="4"/>
      <c r="D72" s="4"/>
      <c r="Y72" s="4"/>
      <c r="Z72" s="4"/>
    </row>
    <row r="73" spans="1:21" ht="15">
      <c r="A73" s="4"/>
      <c r="E73" s="4"/>
      <c r="F73" s="4"/>
      <c r="G73" s="4"/>
      <c r="H73" s="4"/>
      <c r="I73" s="4"/>
      <c r="J73" s="4"/>
      <c r="K73" s="4"/>
      <c r="L73" s="4"/>
      <c r="M73" s="4"/>
      <c r="N73" s="4"/>
      <c r="O73" s="4"/>
      <c r="P73" s="4"/>
      <c r="Q73" s="4"/>
      <c r="R73" s="4"/>
      <c r="T73" s="4"/>
      <c r="U73" s="4"/>
    </row>
    <row r="74" spans="1:21" ht="15">
      <c r="A74" s="4"/>
      <c r="B74" s="4"/>
      <c r="C74" s="4"/>
      <c r="D74" s="4"/>
      <c r="E74" s="4"/>
      <c r="F74" s="4"/>
      <c r="G74" s="4"/>
      <c r="H74" s="4"/>
      <c r="I74" s="4"/>
      <c r="J74" s="4"/>
      <c r="K74" s="4"/>
      <c r="L74" s="4"/>
      <c r="M74" s="4"/>
      <c r="N74" s="4"/>
      <c r="O74" s="4"/>
      <c r="P74" s="4"/>
      <c r="Q74" s="4"/>
      <c r="R74" s="4"/>
      <c r="T74" s="4"/>
      <c r="U74" s="4"/>
    </row>
    <row r="75" spans="1:21" ht="15">
      <c r="A75" s="4"/>
      <c r="B75" s="4"/>
      <c r="C75" s="4"/>
      <c r="D75" s="4"/>
      <c r="E75" s="4"/>
      <c r="F75" s="4"/>
      <c r="G75" s="4"/>
      <c r="H75" s="4"/>
      <c r="I75" s="4"/>
      <c r="J75" s="4"/>
      <c r="K75" s="4"/>
      <c r="L75" s="4"/>
      <c r="M75" s="4"/>
      <c r="N75" s="4"/>
      <c r="O75" s="4"/>
      <c r="P75" s="4"/>
      <c r="Q75" s="4"/>
      <c r="R75" s="4"/>
      <c r="T75" s="4"/>
      <c r="U75" s="4"/>
    </row>
    <row r="76" spans="1:26" ht="15">
      <c r="A76" s="4"/>
      <c r="B76" s="4"/>
      <c r="C76" s="4"/>
      <c r="D76" s="4"/>
      <c r="E76" s="4"/>
      <c r="F76" s="4"/>
      <c r="G76" s="4"/>
      <c r="H76" s="4"/>
      <c r="I76" s="4"/>
      <c r="J76" s="4"/>
      <c r="K76" s="4"/>
      <c r="L76" s="4"/>
      <c r="M76" s="4"/>
      <c r="N76" s="4"/>
      <c r="O76" s="4"/>
      <c r="P76" s="4"/>
      <c r="Q76" s="4"/>
      <c r="R76" s="4"/>
      <c r="T76" s="4"/>
      <c r="U76" s="4"/>
      <c r="Z76" s="3"/>
    </row>
    <row r="77" spans="1:25" ht="15">
      <c r="A77" s="4"/>
      <c r="B77" s="4"/>
      <c r="C77" s="4"/>
      <c r="D77" s="4"/>
      <c r="E77" s="4"/>
      <c r="F77" s="4"/>
      <c r="G77" s="4"/>
      <c r="H77" s="4"/>
      <c r="I77" s="4"/>
      <c r="J77" s="4"/>
      <c r="K77" s="4"/>
      <c r="L77" s="4"/>
      <c r="M77" s="4"/>
      <c r="N77" s="4"/>
      <c r="O77" s="4"/>
      <c r="P77" s="4"/>
      <c r="Q77" s="4"/>
      <c r="R77" s="4"/>
      <c r="T77" s="4"/>
      <c r="U77" s="4"/>
      <c r="Y77" s="3"/>
    </row>
    <row r="78" spans="1:21" ht="15">
      <c r="A78" s="4"/>
      <c r="B78" s="4"/>
      <c r="C78" s="4"/>
      <c r="D78" s="4"/>
      <c r="E78" s="4"/>
      <c r="F78" s="4"/>
      <c r="G78" s="4"/>
      <c r="H78" s="4"/>
      <c r="I78" s="4"/>
      <c r="J78" s="4"/>
      <c r="K78" s="4"/>
      <c r="L78" s="4"/>
      <c r="M78" s="4"/>
      <c r="N78" s="4"/>
      <c r="O78" s="4"/>
      <c r="P78" s="4"/>
      <c r="Q78" s="4"/>
      <c r="R78" s="4"/>
      <c r="T78" s="4"/>
      <c r="U78" s="4"/>
    </row>
    <row r="79" spans="1:21" ht="15">
      <c r="A79" s="4"/>
      <c r="B79" s="4"/>
      <c r="C79" s="4"/>
      <c r="D79" s="4"/>
      <c r="E79" s="4"/>
      <c r="F79" s="4"/>
      <c r="G79" s="4"/>
      <c r="H79" s="4"/>
      <c r="I79" s="4"/>
      <c r="J79" s="4"/>
      <c r="K79" s="4"/>
      <c r="L79" s="4"/>
      <c r="M79" s="4"/>
      <c r="N79" s="4"/>
      <c r="O79" s="4"/>
      <c r="P79" s="4"/>
      <c r="Q79" s="4"/>
      <c r="R79" s="4"/>
      <c r="T79" s="4"/>
      <c r="U79" s="4"/>
    </row>
    <row r="80" spans="1:21" ht="15">
      <c r="A80" s="4"/>
      <c r="B80" s="4"/>
      <c r="C80" s="4"/>
      <c r="D80" s="4"/>
      <c r="E80" s="4"/>
      <c r="F80" s="4"/>
      <c r="G80" s="4"/>
      <c r="H80" s="4"/>
      <c r="I80" s="4"/>
      <c r="J80" s="4"/>
      <c r="K80" s="4"/>
      <c r="L80" s="4"/>
      <c r="M80" s="4"/>
      <c r="N80" s="4"/>
      <c r="O80" s="4"/>
      <c r="P80" s="4"/>
      <c r="Q80" s="4"/>
      <c r="R80" s="4"/>
      <c r="T80" s="4"/>
      <c r="U80" s="4"/>
    </row>
    <row r="81" spans="1:21" ht="15">
      <c r="A81" s="4"/>
      <c r="B81" s="4"/>
      <c r="C81" s="4"/>
      <c r="D81" s="4"/>
      <c r="E81" s="4"/>
      <c r="F81" s="4"/>
      <c r="G81" s="4"/>
      <c r="H81" s="4"/>
      <c r="I81" s="4"/>
      <c r="J81" s="4"/>
      <c r="K81" s="4"/>
      <c r="L81" s="4"/>
      <c r="M81" s="4"/>
      <c r="N81" s="4"/>
      <c r="O81" s="4"/>
      <c r="P81" s="4"/>
      <c r="Q81" s="4"/>
      <c r="R81" s="4"/>
      <c r="T81" s="4"/>
      <c r="U81" s="4"/>
    </row>
    <row r="82" spans="1:21" ht="15">
      <c r="A82" s="4"/>
      <c r="B82" s="4"/>
      <c r="C82" s="4"/>
      <c r="D82" s="4"/>
      <c r="E82" s="4"/>
      <c r="F82" s="4"/>
      <c r="G82" s="4"/>
      <c r="H82" s="4"/>
      <c r="I82" s="4"/>
      <c r="J82" s="4"/>
      <c r="K82" s="4"/>
      <c r="L82" s="4"/>
      <c r="M82" s="4"/>
      <c r="N82" s="4"/>
      <c r="O82" s="4"/>
      <c r="P82" s="4"/>
      <c r="Q82" s="4"/>
      <c r="R82" s="4"/>
      <c r="T82" s="4"/>
      <c r="U82" s="4"/>
    </row>
    <row r="83" spans="1:21" ht="15">
      <c r="A83" s="4"/>
      <c r="B83" s="4"/>
      <c r="C83" s="4"/>
      <c r="D83" s="4"/>
      <c r="E83" s="4"/>
      <c r="F83" s="4"/>
      <c r="G83" s="4"/>
      <c r="H83" s="4"/>
      <c r="I83" s="4"/>
      <c r="J83" s="4"/>
      <c r="K83" s="4"/>
      <c r="L83" s="4"/>
      <c r="M83" s="4"/>
      <c r="N83" s="4"/>
      <c r="O83" s="4"/>
      <c r="P83" s="4"/>
      <c r="Q83" s="4"/>
      <c r="R83" s="4"/>
      <c r="T83" s="4"/>
      <c r="U83" s="4"/>
    </row>
    <row r="84" spans="1:21" ht="15">
      <c r="A84" s="4"/>
      <c r="B84" s="4"/>
      <c r="C84" s="4"/>
      <c r="D84" s="4"/>
      <c r="E84" s="4"/>
      <c r="F84" s="4"/>
      <c r="G84" s="4"/>
      <c r="H84" s="4"/>
      <c r="I84" s="4"/>
      <c r="J84" s="4"/>
      <c r="K84" s="4"/>
      <c r="L84" s="4"/>
      <c r="M84" s="4"/>
      <c r="N84" s="4"/>
      <c r="O84" s="4"/>
      <c r="P84" s="4"/>
      <c r="Q84" s="4"/>
      <c r="R84" s="4"/>
      <c r="T84" s="4"/>
      <c r="U84" s="4"/>
    </row>
    <row r="85" spans="2:4" ht="15">
      <c r="B85" s="4"/>
      <c r="C85" s="4"/>
      <c r="D85" s="4"/>
    </row>
  </sheetData>
  <sheetProtection/>
  <mergeCells count="6">
    <mergeCell ref="P1:Q2"/>
    <mergeCell ref="F1:G2"/>
    <mergeCell ref="H1:I2"/>
    <mergeCell ref="J1:K2"/>
    <mergeCell ref="L1:M2"/>
    <mergeCell ref="N1:O2"/>
  </mergeCells>
  <printOptions horizontalCentered="1"/>
  <pageMargins left="0.5" right="0.5" top="0.75" bottom="0.5" header="0.3" footer="0.3"/>
  <pageSetup fitToHeight="1" fitToWidth="1" horizontalDpi="600" verticalDpi="600" orientation="portrait" scale="76" r:id="rId1"/>
  <headerFooter>
    <oddHeader>&amp;C&amp;"Arial,Bold"&amp;12 2018 ALCAN 5000 -
DAY 5</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K58"/>
  <sheetViews>
    <sheetView zoomScale="77" zoomScaleNormal="77" zoomScalePageLayoutView="0" workbookViewId="0" topLeftCell="A1">
      <pane ySplit="2" topLeftCell="A3" activePane="bottomLeft" state="frozen"/>
      <selection pane="topLeft" activeCell="A1" sqref="A1"/>
      <selection pane="bottomLeft" activeCell="Y17" sqref="Y17"/>
    </sheetView>
  </sheetViews>
  <sheetFormatPr defaultColWidth="9.140625" defaultRowHeight="12.75"/>
  <cols>
    <col min="1" max="1" width="3.8515625" style="3" bestFit="1" customWidth="1"/>
    <col min="2" max="2" width="19.140625" style="3" bestFit="1" customWidth="1"/>
    <col min="3" max="3" width="23.8515625" style="3" bestFit="1" customWidth="1"/>
    <col min="4" max="4" width="20.140625" style="3" hidden="1" customWidth="1"/>
    <col min="5" max="5" width="13.8515625" style="3" customWidth="1"/>
    <col min="6" max="6" width="10.421875" style="45" bestFit="1" customWidth="1"/>
    <col min="7" max="7" width="10.421875" style="3" bestFit="1" customWidth="1"/>
    <col min="8" max="8" width="10.421875" style="3" customWidth="1"/>
    <col min="9" max="9" width="10.00390625" style="45" bestFit="1" customWidth="1"/>
    <col min="10" max="10" width="10.421875" style="3" customWidth="1"/>
    <col min="11" max="11" width="11.7109375" style="3" bestFit="1" customWidth="1"/>
    <col min="12" max="12" width="10.57421875" style="6" customWidth="1"/>
    <col min="13" max="13" width="34.140625" style="3" bestFit="1" customWidth="1"/>
    <col min="14" max="14" width="4.7109375" style="3" bestFit="1" customWidth="1"/>
    <col min="15" max="15" width="3.8515625" style="3" bestFit="1" customWidth="1"/>
    <col min="16" max="16" width="4.7109375" style="3" customWidth="1"/>
    <col min="17" max="17" width="3.8515625" style="3" bestFit="1" customWidth="1"/>
    <col min="18" max="18" width="4.7109375" style="3" customWidth="1"/>
    <col min="19" max="19" width="5.7109375" style="3" bestFit="1" customWidth="1"/>
    <col min="20" max="20" width="4.7109375" style="3" customWidth="1"/>
    <col min="21" max="21" width="3.8515625" style="3" bestFit="1" customWidth="1"/>
    <col min="22" max="22" width="4.7109375" style="3" customWidth="1"/>
    <col min="23" max="23" width="3.8515625" style="3" bestFit="1" customWidth="1"/>
    <col min="24" max="24" width="4.7109375" style="3" customWidth="1"/>
    <col min="25" max="25" width="3.8515625" style="3" bestFit="1" customWidth="1"/>
    <col min="26" max="26" width="4.7109375" style="3" customWidth="1"/>
    <col min="27" max="27" width="6.140625" style="3" customWidth="1"/>
    <col min="28" max="28" width="4.7109375" style="3" bestFit="1" customWidth="1"/>
    <col min="29" max="29" width="5.57421875" style="3" customWidth="1"/>
    <col min="30" max="30" width="4.7109375" style="3" bestFit="1" customWidth="1"/>
    <col min="31" max="31" width="4.8515625" style="3" customWidth="1"/>
    <col min="32" max="32" width="4.7109375" style="3" customWidth="1"/>
    <col min="33" max="33" width="3.8515625" style="3" bestFit="1" customWidth="1"/>
    <col min="34" max="34" width="4.7109375" style="3" customWidth="1"/>
    <col min="35" max="35" width="3.8515625" style="3" bestFit="1" customWidth="1"/>
    <col min="36" max="36" width="4.7109375" style="3" bestFit="1" customWidth="1"/>
    <col min="37" max="37" width="8.7109375" style="3" bestFit="1" customWidth="1"/>
    <col min="38" max="38" width="10.7109375" style="4" bestFit="1" customWidth="1"/>
    <col min="39" max="39" width="10.8515625" style="4" bestFit="1" customWidth="1"/>
    <col min="40" max="41" width="5.140625" style="4" customWidth="1"/>
    <col min="42" max="16384" width="9.140625" style="4" customWidth="1"/>
  </cols>
  <sheetData>
    <row r="1" spans="1:37" ht="18.75">
      <c r="A1" s="361"/>
      <c r="B1" s="362"/>
      <c r="C1" s="363"/>
      <c r="D1" s="363"/>
      <c r="E1" s="363"/>
      <c r="F1" s="364" t="s">
        <v>16</v>
      </c>
      <c r="G1" s="365" t="s">
        <v>16</v>
      </c>
      <c r="H1" s="365" t="s">
        <v>16</v>
      </c>
      <c r="I1" s="364" t="s">
        <v>16</v>
      </c>
      <c r="J1" s="365" t="s">
        <v>16</v>
      </c>
      <c r="K1" s="366" t="s">
        <v>1</v>
      </c>
      <c r="L1" s="367" t="s">
        <v>8</v>
      </c>
      <c r="M1" s="4"/>
      <c r="N1" s="4"/>
      <c r="O1" s="4"/>
      <c r="P1" s="4"/>
      <c r="Q1" s="4"/>
      <c r="R1" s="4"/>
      <c r="S1" s="4"/>
      <c r="T1" s="4"/>
      <c r="U1" s="4"/>
      <c r="V1" s="4"/>
      <c r="W1" s="4"/>
      <c r="X1" s="4"/>
      <c r="Y1" s="4"/>
      <c r="Z1" s="4"/>
      <c r="AA1" s="4"/>
      <c r="AB1" s="4"/>
      <c r="AC1" s="4"/>
      <c r="AD1" s="4"/>
      <c r="AE1" s="4"/>
      <c r="AF1" s="4"/>
      <c r="AG1" s="4"/>
      <c r="AH1" s="4"/>
      <c r="AI1" s="4"/>
      <c r="AJ1" s="4"/>
      <c r="AK1" s="4"/>
    </row>
    <row r="2" spans="1:12" s="3" customFormat="1" ht="19.5" thickBot="1">
      <c r="A2" s="368" t="s">
        <v>9</v>
      </c>
      <c r="B2" s="369" t="s">
        <v>5</v>
      </c>
      <c r="C2" s="370" t="s">
        <v>285</v>
      </c>
      <c r="D2" s="370" t="s">
        <v>6</v>
      </c>
      <c r="E2" s="370" t="s">
        <v>7</v>
      </c>
      <c r="F2" s="371" t="s">
        <v>18</v>
      </c>
      <c r="G2" s="372" t="s">
        <v>47</v>
      </c>
      <c r="H2" s="372" t="s">
        <v>167</v>
      </c>
      <c r="I2" s="371" t="s">
        <v>168</v>
      </c>
      <c r="J2" s="372" t="s">
        <v>181</v>
      </c>
      <c r="K2" s="373" t="s">
        <v>182</v>
      </c>
      <c r="L2" s="374" t="s">
        <v>4</v>
      </c>
    </row>
    <row r="3" spans="1:37" ht="19.5" thickTop="1">
      <c r="A3" s="202">
        <f>Entry!A3</f>
        <v>2</v>
      </c>
      <c r="B3" s="203" t="str">
        <f>Entry!B3</f>
        <v>McKinnon</v>
      </c>
      <c r="C3" s="203" t="str">
        <f>Entry!C3</f>
        <v>Putnam/Schneider</v>
      </c>
      <c r="D3" s="203" t="e">
        <f>'Class info'!#REF!</f>
        <v>#REF!</v>
      </c>
      <c r="E3" s="204"/>
      <c r="F3" s="319">
        <f>'Day 1'!AQ5</f>
        <v>5</v>
      </c>
      <c r="G3" s="319">
        <f>'Day 2'!AB5</f>
        <v>6</v>
      </c>
      <c r="H3" s="319">
        <f>'Day 3'!AB5</f>
        <v>10</v>
      </c>
      <c r="I3" s="319">
        <f>'Day 4'!R5</f>
        <v>1</v>
      </c>
      <c r="J3" s="319">
        <f>'Day 5'!R5</f>
        <v>5</v>
      </c>
      <c r="K3" s="320">
        <f>F3+G3+H3+I3+J3</f>
        <v>27</v>
      </c>
      <c r="L3" s="197">
        <f aca="true" t="shared" si="0" ref="L3:L34">RANK(K3,$K$3:$K$52,1)</f>
        <v>1</v>
      </c>
      <c r="M3" s="4"/>
      <c r="N3" s="4"/>
      <c r="O3" s="4"/>
      <c r="P3" s="4"/>
      <c r="Q3" s="4"/>
      <c r="R3" s="4"/>
      <c r="S3" s="4"/>
      <c r="T3" s="4"/>
      <c r="U3" s="4"/>
      <c r="V3" s="4"/>
      <c r="W3" s="4"/>
      <c r="X3" s="4"/>
      <c r="Y3" s="4"/>
      <c r="Z3" s="4"/>
      <c r="AA3" s="4"/>
      <c r="AB3" s="4"/>
      <c r="AC3" s="4"/>
      <c r="AD3" s="4"/>
      <c r="AE3" s="4"/>
      <c r="AF3" s="4"/>
      <c r="AG3" s="4"/>
      <c r="AH3" s="4"/>
      <c r="AI3" s="4"/>
      <c r="AJ3" s="4"/>
      <c r="AK3" s="4"/>
    </row>
    <row r="4" spans="1:37" ht="18.75">
      <c r="A4" s="99">
        <f>Entry!A4</f>
        <v>3</v>
      </c>
      <c r="B4" s="103" t="str">
        <f>Entry!B4</f>
        <v>Adams</v>
      </c>
      <c r="C4" s="103" t="str">
        <f>Entry!C4</f>
        <v>Bonaime</v>
      </c>
      <c r="D4" s="103" t="e">
        <f>'Class info'!#REF!</f>
        <v>#REF!</v>
      </c>
      <c r="E4" s="201"/>
      <c r="F4" s="321">
        <f>'Day 1'!AQ6</f>
        <v>145</v>
      </c>
      <c r="G4" s="321">
        <f>'Day 2'!AB6</f>
        <v>26</v>
      </c>
      <c r="H4" s="321">
        <f>'Day 3'!AB6</f>
        <v>73</v>
      </c>
      <c r="I4" s="321">
        <f>'Day 4'!R6</f>
        <v>63</v>
      </c>
      <c r="J4" s="325">
        <f>'Day 5'!R6</f>
        <v>200</v>
      </c>
      <c r="K4" s="322">
        <f aca="true" t="shared" si="1" ref="K4:K28">F4+G4+H4+I4+J4</f>
        <v>507</v>
      </c>
      <c r="L4" s="106">
        <f t="shared" si="0"/>
        <v>27</v>
      </c>
      <c r="M4" s="4"/>
      <c r="N4" s="4"/>
      <c r="O4" s="4"/>
      <c r="P4" s="4"/>
      <c r="Q4" s="4"/>
      <c r="R4" s="4"/>
      <c r="S4" s="4"/>
      <c r="T4" s="4"/>
      <c r="U4" s="4"/>
      <c r="V4" s="4"/>
      <c r="W4" s="4"/>
      <c r="X4" s="4"/>
      <c r="Y4" s="4"/>
      <c r="Z4" s="4"/>
      <c r="AA4" s="4"/>
      <c r="AB4" s="4"/>
      <c r="AC4" s="4"/>
      <c r="AD4" s="4"/>
      <c r="AE4" s="4"/>
      <c r="AF4" s="4"/>
      <c r="AG4" s="4"/>
      <c r="AH4" s="4"/>
      <c r="AI4" s="4"/>
      <c r="AJ4" s="4"/>
      <c r="AK4" s="4"/>
    </row>
    <row r="5" spans="1:37" ht="18.75">
      <c r="A5" s="99">
        <f>Entry!A5</f>
        <v>4</v>
      </c>
      <c r="B5" s="103" t="str">
        <f>Entry!B5</f>
        <v>Wade</v>
      </c>
      <c r="C5" s="103" t="str">
        <f>Entry!C5</f>
        <v>Moghaddam</v>
      </c>
      <c r="D5" s="103" t="e">
        <f>'Class info'!#REF!</f>
        <v>#REF!</v>
      </c>
      <c r="E5" s="201"/>
      <c r="F5" s="321">
        <f>'Day 1'!AQ7</f>
        <v>340</v>
      </c>
      <c r="G5" s="321">
        <f>'Day 2'!AB7</f>
        <v>43</v>
      </c>
      <c r="H5" s="321">
        <f>'Day 3'!AB7</f>
        <v>86</v>
      </c>
      <c r="I5" s="321">
        <f>'Day 4'!R7</f>
        <v>-15</v>
      </c>
      <c r="J5" s="321">
        <f>'Day 5'!R7</f>
        <v>58</v>
      </c>
      <c r="K5" s="322">
        <f t="shared" si="1"/>
        <v>512</v>
      </c>
      <c r="L5" s="106">
        <f t="shared" si="0"/>
        <v>28</v>
      </c>
      <c r="M5" s="4"/>
      <c r="N5" s="4"/>
      <c r="O5" s="4"/>
      <c r="P5" s="4"/>
      <c r="Q5" s="4"/>
      <c r="R5" s="4"/>
      <c r="S5" s="4"/>
      <c r="T5" s="4"/>
      <c r="U5" s="4"/>
      <c r="V5" s="4"/>
      <c r="W5" s="4"/>
      <c r="X5" s="4"/>
      <c r="Y5" s="4"/>
      <c r="Z5" s="4"/>
      <c r="AA5" s="4"/>
      <c r="AB5" s="4"/>
      <c r="AC5" s="4"/>
      <c r="AD5" s="4"/>
      <c r="AE5" s="4"/>
      <c r="AF5" s="4"/>
      <c r="AG5" s="4"/>
      <c r="AH5" s="4"/>
      <c r="AI5" s="4"/>
      <c r="AJ5" s="4"/>
      <c r="AK5" s="4"/>
    </row>
    <row r="6" spans="1:37" ht="18.75">
      <c r="A6" s="99">
        <f>Entry!A6</f>
        <v>5</v>
      </c>
      <c r="B6" s="103" t="str">
        <f>Entry!B6</f>
        <v>Cole</v>
      </c>
      <c r="C6" s="103" t="str">
        <f>Entry!C6</f>
        <v>Corbett</v>
      </c>
      <c r="D6" s="103" t="e">
        <f>'Class info'!#REF!</f>
        <v>#REF!</v>
      </c>
      <c r="E6" s="201"/>
      <c r="F6" s="321">
        <f>'Day 1'!AQ8</f>
        <v>145</v>
      </c>
      <c r="G6" s="321">
        <f>'Day 2'!AB8</f>
        <v>31</v>
      </c>
      <c r="H6" s="321">
        <f>'Day 3'!AB8</f>
        <v>83</v>
      </c>
      <c r="I6" s="321">
        <f>'Day 4'!R8</f>
        <v>7</v>
      </c>
      <c r="J6" s="321">
        <f>'Day 5'!R8</f>
        <v>10</v>
      </c>
      <c r="K6" s="322">
        <f t="shared" si="1"/>
        <v>276</v>
      </c>
      <c r="L6" s="106">
        <f t="shared" si="0"/>
        <v>11</v>
      </c>
      <c r="M6" s="4"/>
      <c r="N6" s="4"/>
      <c r="O6" s="4"/>
      <c r="P6" s="4"/>
      <c r="Q6" s="4"/>
      <c r="R6" s="4"/>
      <c r="S6" s="4"/>
      <c r="T6" s="4"/>
      <c r="U6" s="4"/>
      <c r="V6" s="4"/>
      <c r="W6" s="4"/>
      <c r="X6" s="4"/>
      <c r="Y6" s="4"/>
      <c r="Z6" s="4"/>
      <c r="AA6" s="4"/>
      <c r="AB6" s="4"/>
      <c r="AC6" s="4"/>
      <c r="AD6" s="4"/>
      <c r="AE6" s="4"/>
      <c r="AF6" s="4"/>
      <c r="AG6" s="4"/>
      <c r="AH6" s="4"/>
      <c r="AI6" s="4"/>
      <c r="AJ6" s="4"/>
      <c r="AK6" s="4"/>
    </row>
    <row r="7" spans="1:37" ht="18.75">
      <c r="A7" s="99">
        <f>Entry!A7</f>
        <v>6</v>
      </c>
      <c r="B7" s="103" t="str">
        <f>Entry!B7</f>
        <v>Blackie</v>
      </c>
      <c r="C7" s="103" t="str">
        <f>Entry!C7</f>
        <v>Blackie</v>
      </c>
      <c r="D7" s="103" t="e">
        <f>'Class info'!#REF!</f>
        <v>#REF!</v>
      </c>
      <c r="E7" s="201"/>
      <c r="F7" s="321">
        <f>'Day 1'!AQ9</f>
        <v>256</v>
      </c>
      <c r="G7" s="321">
        <f>'Day 2'!AB9</f>
        <v>129</v>
      </c>
      <c r="H7" s="321">
        <f>'Day 3'!AB9</f>
        <v>144</v>
      </c>
      <c r="I7" s="321">
        <f>'Day 4'!R9</f>
        <v>31</v>
      </c>
      <c r="J7" s="321">
        <f>'Day 5'!R9</f>
        <v>30</v>
      </c>
      <c r="K7" s="322">
        <f t="shared" si="1"/>
        <v>590</v>
      </c>
      <c r="L7" s="106">
        <f t="shared" si="0"/>
        <v>32</v>
      </c>
      <c r="M7" s="4"/>
      <c r="N7" s="4"/>
      <c r="O7" s="4"/>
      <c r="P7" s="4"/>
      <c r="Q7" s="4"/>
      <c r="R7" s="4"/>
      <c r="S7" s="4"/>
      <c r="T7" s="4"/>
      <c r="U7" s="4"/>
      <c r="V7" s="4"/>
      <c r="W7" s="4"/>
      <c r="X7" s="4"/>
      <c r="Y7" s="4"/>
      <c r="Z7" s="4"/>
      <c r="AA7" s="4"/>
      <c r="AB7" s="4"/>
      <c r="AC7" s="4"/>
      <c r="AD7" s="4"/>
      <c r="AE7" s="4"/>
      <c r="AF7" s="4"/>
      <c r="AG7" s="4"/>
      <c r="AH7" s="4"/>
      <c r="AI7" s="4"/>
      <c r="AJ7" s="4"/>
      <c r="AK7" s="4"/>
    </row>
    <row r="8" spans="1:37" ht="18.75">
      <c r="A8" s="99">
        <f>Entry!A8</f>
        <v>7</v>
      </c>
      <c r="B8" s="103" t="str">
        <f>Entry!B8</f>
        <v>Hines</v>
      </c>
      <c r="C8" s="103" t="str">
        <f>Entry!C8</f>
        <v>Zimmerman</v>
      </c>
      <c r="D8" s="103" t="e">
        <f>'Class info'!#REF!</f>
        <v>#REF!</v>
      </c>
      <c r="E8" s="201"/>
      <c r="F8" s="321">
        <f>'Day 1'!AQ10</f>
        <v>160</v>
      </c>
      <c r="G8" s="321">
        <f>'Day 2'!AB10</f>
        <v>35</v>
      </c>
      <c r="H8" s="321">
        <f>'Day 3'!AB10</f>
        <v>21</v>
      </c>
      <c r="I8" s="321">
        <f>'Day 4'!R10</f>
        <v>67</v>
      </c>
      <c r="J8" s="321">
        <f>'Day 5'!R10</f>
        <v>19</v>
      </c>
      <c r="K8" s="322">
        <f t="shared" si="1"/>
        <v>302</v>
      </c>
      <c r="L8" s="106">
        <f t="shared" si="0"/>
        <v>13</v>
      </c>
      <c r="M8" s="4"/>
      <c r="N8" s="4"/>
      <c r="O8" s="4"/>
      <c r="P8" s="4"/>
      <c r="Q8" s="4"/>
      <c r="R8" s="4"/>
      <c r="S8" s="4"/>
      <c r="T8" s="4"/>
      <c r="U8" s="4"/>
      <c r="V8" s="4"/>
      <c r="W8" s="4"/>
      <c r="X8" s="4"/>
      <c r="Y8" s="4"/>
      <c r="Z8" s="4"/>
      <c r="AA8" s="4"/>
      <c r="AB8" s="4"/>
      <c r="AC8" s="4"/>
      <c r="AD8" s="4"/>
      <c r="AE8" s="4"/>
      <c r="AF8" s="4"/>
      <c r="AG8" s="4"/>
      <c r="AH8" s="4"/>
      <c r="AI8" s="4"/>
      <c r="AJ8" s="4"/>
      <c r="AK8" s="4"/>
    </row>
    <row r="9" spans="1:37" ht="18.75">
      <c r="A9" s="99">
        <f>Entry!A9</f>
        <v>8</v>
      </c>
      <c r="B9" s="103" t="str">
        <f>Entry!B9</f>
        <v>Cramer</v>
      </c>
      <c r="C9" s="103" t="str">
        <f>Entry!C9</f>
        <v>Cramer/Handow</v>
      </c>
      <c r="D9" s="103" t="e">
        <f>'Class info'!#REF!</f>
        <v>#REF!</v>
      </c>
      <c r="E9" s="201"/>
      <c r="F9" s="321">
        <f>'Day 1'!AQ11</f>
        <v>1</v>
      </c>
      <c r="G9" s="321">
        <f>'Day 2'!AB11</f>
        <v>18</v>
      </c>
      <c r="H9" s="321">
        <f>'Day 3'!AB11</f>
        <v>13</v>
      </c>
      <c r="I9" s="321">
        <f>'Day 4'!R11</f>
        <v>29</v>
      </c>
      <c r="J9" s="321">
        <f>'Day 5'!R11</f>
        <v>20</v>
      </c>
      <c r="K9" s="322">
        <f t="shared" si="1"/>
        <v>81</v>
      </c>
      <c r="L9" s="106">
        <f t="shared" si="0"/>
        <v>3</v>
      </c>
      <c r="M9" s="4"/>
      <c r="N9" s="4"/>
      <c r="O9" s="4"/>
      <c r="P9" s="4"/>
      <c r="Q9" s="4"/>
      <c r="R9" s="4"/>
      <c r="S9" s="4"/>
      <c r="T9" s="4"/>
      <c r="U9" s="4"/>
      <c r="V9" s="4"/>
      <c r="W9" s="4"/>
      <c r="X9" s="4"/>
      <c r="Y9" s="4"/>
      <c r="Z9" s="4"/>
      <c r="AA9" s="4"/>
      <c r="AB9" s="4"/>
      <c r="AC9" s="4"/>
      <c r="AD9" s="4"/>
      <c r="AE9" s="4"/>
      <c r="AF9" s="4"/>
      <c r="AG9" s="4"/>
      <c r="AH9" s="4"/>
      <c r="AI9" s="4"/>
      <c r="AJ9" s="4"/>
      <c r="AK9" s="4"/>
    </row>
    <row r="10" spans="1:37" ht="18.75">
      <c r="A10" s="99">
        <f>Entry!A10</f>
        <v>9</v>
      </c>
      <c r="B10" s="103" t="str">
        <f>Entry!B10</f>
        <v>Riddell</v>
      </c>
      <c r="C10" s="103" t="str">
        <f>Entry!C10</f>
        <v>Riddell</v>
      </c>
      <c r="D10" s="103" t="e">
        <f>'Class info'!#REF!</f>
        <v>#REF!</v>
      </c>
      <c r="E10" s="201"/>
      <c r="F10" s="321">
        <f>'Day 1'!AQ12</f>
        <v>57</v>
      </c>
      <c r="G10" s="321">
        <f>'Day 2'!AB12</f>
        <v>38</v>
      </c>
      <c r="H10" s="321">
        <f>'Day 3'!AB12</f>
        <v>19</v>
      </c>
      <c r="I10" s="321">
        <f>'Day 4'!R12</f>
        <v>2</v>
      </c>
      <c r="J10" s="321">
        <f>'Day 5'!R12</f>
        <v>39</v>
      </c>
      <c r="K10" s="322">
        <f t="shared" si="1"/>
        <v>155</v>
      </c>
      <c r="L10" s="106">
        <f t="shared" si="0"/>
        <v>5</v>
      </c>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18.75">
      <c r="A11" s="99">
        <f>Entry!A11</f>
        <v>10</v>
      </c>
      <c r="B11" s="103" t="str">
        <f>Entry!B11</f>
        <v>Hayslip</v>
      </c>
      <c r="C11" s="103" t="str">
        <f>Entry!C11</f>
        <v>Kriesen</v>
      </c>
      <c r="D11" s="103" t="e">
        <f>'Class info'!#REF!</f>
        <v>#REF!</v>
      </c>
      <c r="E11" s="201" t="s">
        <v>17</v>
      </c>
      <c r="F11" s="321">
        <f>'Day 1'!AQ13</f>
        <v>112</v>
      </c>
      <c r="G11" s="321">
        <f>'Day 2'!AB13</f>
        <v>25</v>
      </c>
      <c r="H11" s="321">
        <f>'Day 3'!AB13</f>
        <v>39</v>
      </c>
      <c r="I11" s="321">
        <f>'Day 4'!R13</f>
        <v>-13</v>
      </c>
      <c r="J11" s="321">
        <f>'Day 5'!R13</f>
        <v>21</v>
      </c>
      <c r="K11" s="322">
        <f t="shared" si="1"/>
        <v>184</v>
      </c>
      <c r="L11" s="106">
        <f t="shared" si="0"/>
        <v>7</v>
      </c>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ht="18.75">
      <c r="A12" s="99">
        <f>Entry!A12</f>
        <v>11</v>
      </c>
      <c r="B12" s="103" t="str">
        <f>Entry!B12</f>
        <v>Pyck</v>
      </c>
      <c r="C12" s="103" t="str">
        <f>Entry!C12</f>
        <v>Nelson</v>
      </c>
      <c r="D12" s="103" t="e">
        <f>'Class info'!#REF!</f>
        <v>#REF!</v>
      </c>
      <c r="E12" s="201"/>
      <c r="F12" s="321">
        <f>'Day 1'!AQ14</f>
        <v>139</v>
      </c>
      <c r="G12" s="321">
        <f>'Day 2'!AB14</f>
        <v>112</v>
      </c>
      <c r="H12" s="321">
        <f>'Day 3'!AB14</f>
        <v>33</v>
      </c>
      <c r="I12" s="321">
        <f>'Day 4'!R14</f>
        <v>9</v>
      </c>
      <c r="J12" s="321">
        <f>'Day 5'!R14</f>
        <v>75</v>
      </c>
      <c r="K12" s="322">
        <f t="shared" si="1"/>
        <v>368</v>
      </c>
      <c r="L12" s="106">
        <f t="shared" si="0"/>
        <v>20</v>
      </c>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8.75">
      <c r="A13" s="99">
        <f>Entry!A13</f>
        <v>12</v>
      </c>
      <c r="B13" s="103" t="str">
        <f>Entry!B13</f>
        <v>Cairns</v>
      </c>
      <c r="C13" s="103" t="str">
        <f>Entry!C13</f>
        <v>Cairns</v>
      </c>
      <c r="D13" s="103" t="e">
        <f>'Class info'!#REF!</f>
        <v>#REF!</v>
      </c>
      <c r="E13" s="201"/>
      <c r="F13" s="321">
        <f>'Day 1'!AQ15</f>
        <v>124</v>
      </c>
      <c r="G13" s="321">
        <f>'Day 2'!AB15</f>
        <v>77</v>
      </c>
      <c r="H13" s="321">
        <f>'Day 3'!AB15</f>
        <v>32</v>
      </c>
      <c r="I13" s="321">
        <f>'Day 4'!R15</f>
        <v>-15</v>
      </c>
      <c r="J13" s="321">
        <f>'Day 5'!R15</f>
        <v>55</v>
      </c>
      <c r="K13" s="322">
        <f t="shared" si="1"/>
        <v>273</v>
      </c>
      <c r="L13" s="106">
        <f t="shared" si="0"/>
        <v>10</v>
      </c>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12" s="3" customFormat="1" ht="18.75">
      <c r="A14" s="99">
        <f>Entry!A14</f>
        <v>13</v>
      </c>
      <c r="B14" s="103" t="str">
        <f>Entry!B14</f>
        <v>Cook</v>
      </c>
      <c r="C14" s="103" t="str">
        <f>Entry!C14</f>
        <v>Cook</v>
      </c>
      <c r="D14" s="103" t="e">
        <f>'Class info'!#REF!</f>
        <v>#REF!</v>
      </c>
      <c r="E14" s="201"/>
      <c r="F14" s="321">
        <f>'Day 1'!AQ16</f>
        <v>170</v>
      </c>
      <c r="G14" s="321">
        <f>'Day 2'!AB16</f>
        <v>145</v>
      </c>
      <c r="H14" s="321">
        <f>'Day 3'!AB16</f>
        <v>76</v>
      </c>
      <c r="I14" s="321">
        <f>'Day 4'!R16</f>
        <v>34</v>
      </c>
      <c r="J14" s="321">
        <f>'Day 5'!R16</f>
        <v>37</v>
      </c>
      <c r="K14" s="322">
        <f t="shared" si="1"/>
        <v>462</v>
      </c>
      <c r="L14" s="106">
        <f t="shared" si="0"/>
        <v>23</v>
      </c>
    </row>
    <row r="15" spans="1:37" ht="18.75">
      <c r="A15" s="99">
        <f>Entry!A15</f>
        <v>14</v>
      </c>
      <c r="B15" s="103" t="str">
        <f>Entry!B15</f>
        <v>Holdaway</v>
      </c>
      <c r="C15" s="103" t="str">
        <f>Entry!C15</f>
        <v>Holdaway</v>
      </c>
      <c r="D15" s="103" t="e">
        <f>'Class info'!#REF!</f>
        <v>#REF!</v>
      </c>
      <c r="E15" s="201"/>
      <c r="F15" s="321">
        <f>'Day 1'!AQ17</f>
        <v>284</v>
      </c>
      <c r="G15" s="321">
        <f>'Day 2'!AB17</f>
        <v>200</v>
      </c>
      <c r="H15" s="321">
        <f>'Day 3'!AB17</f>
        <v>200</v>
      </c>
      <c r="I15" s="321">
        <f>'Day 4'!R17</f>
        <v>121</v>
      </c>
      <c r="J15" s="321">
        <f>'Day 5'!R17</f>
        <v>104</v>
      </c>
      <c r="K15" s="322">
        <f t="shared" si="1"/>
        <v>909</v>
      </c>
      <c r="L15" s="106">
        <f t="shared" si="0"/>
        <v>43</v>
      </c>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ht="18.75">
      <c r="A16" s="99">
        <f>Entry!A16</f>
        <v>15</v>
      </c>
      <c r="B16" s="103" t="str">
        <f>Entry!B16</f>
        <v>Higgs</v>
      </c>
      <c r="C16" s="103" t="str">
        <f>Entry!C16</f>
        <v>Pettersson</v>
      </c>
      <c r="D16" s="103" t="e">
        <f>'Class info'!#REF!</f>
        <v>#REF!</v>
      </c>
      <c r="E16" s="201"/>
      <c r="F16" s="321">
        <f>'Day 1'!AQ18</f>
        <v>230</v>
      </c>
      <c r="G16" s="321">
        <f>'Day 2'!AB18</f>
        <v>133</v>
      </c>
      <c r="H16" s="321">
        <f>'Day 3'!AB18</f>
        <v>200</v>
      </c>
      <c r="I16" s="321">
        <f>'Day 4'!R18</f>
        <v>16</v>
      </c>
      <c r="J16" s="321">
        <f>'Day 5'!R18</f>
        <v>200</v>
      </c>
      <c r="K16" s="322">
        <f t="shared" si="1"/>
        <v>779</v>
      </c>
      <c r="L16" s="106">
        <f t="shared" si="0"/>
        <v>41</v>
      </c>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18.75">
      <c r="A17" s="99">
        <f>Entry!A17</f>
        <v>16</v>
      </c>
      <c r="B17" s="103" t="str">
        <f>Entry!B17</f>
        <v>Friend</v>
      </c>
      <c r="C17" s="103" t="str">
        <f>Entry!C17</f>
        <v>Thomas</v>
      </c>
      <c r="D17" s="103" t="e">
        <f>'Class info'!#REF!</f>
        <v>#REF!</v>
      </c>
      <c r="E17" s="201"/>
      <c r="F17" s="321">
        <f>'Day 1'!AQ19</f>
        <v>82</v>
      </c>
      <c r="G17" s="321">
        <f>'Day 2'!AB19</f>
        <v>37</v>
      </c>
      <c r="H17" s="321">
        <f>'Day 3'!AB19</f>
        <v>200</v>
      </c>
      <c r="I17" s="321">
        <f>'Day 4'!R19</f>
        <v>69</v>
      </c>
      <c r="J17" s="321">
        <f>'Day 5'!R19</f>
        <v>110</v>
      </c>
      <c r="K17" s="322">
        <f t="shared" si="1"/>
        <v>498</v>
      </c>
      <c r="L17" s="106">
        <f t="shared" si="0"/>
        <v>26</v>
      </c>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ht="18.75">
      <c r="A18" s="99">
        <f>Entry!A18</f>
        <v>17</v>
      </c>
      <c r="B18" s="103" t="str">
        <f>Entry!B18</f>
        <v>Li</v>
      </c>
      <c r="C18" s="103" t="str">
        <f>Entry!C18</f>
        <v>Boyd</v>
      </c>
      <c r="D18" s="103" t="e">
        <f>'Class info'!#REF!</f>
        <v>#REF!</v>
      </c>
      <c r="E18" s="201"/>
      <c r="F18" s="321">
        <f>'Day 1'!AQ20</f>
        <v>202</v>
      </c>
      <c r="G18" s="321">
        <f>'Day 2'!AB20</f>
        <v>42</v>
      </c>
      <c r="H18" s="321">
        <f>'Day 3'!AB20</f>
        <v>6</v>
      </c>
      <c r="I18" s="321">
        <f>'Day 4'!R20</f>
        <v>20</v>
      </c>
      <c r="J18" s="321">
        <f>'Day 5'!R20</f>
        <v>7</v>
      </c>
      <c r="K18" s="322">
        <f t="shared" si="1"/>
        <v>277</v>
      </c>
      <c r="L18" s="106">
        <f t="shared" si="0"/>
        <v>12</v>
      </c>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ht="18.75">
      <c r="A19" s="99">
        <f>Entry!A19</f>
        <v>19</v>
      </c>
      <c r="B19" s="103" t="str">
        <f>Entry!B19</f>
        <v>Pollock</v>
      </c>
      <c r="C19" s="103" t="str">
        <f>Entry!C19</f>
        <v>Pollock</v>
      </c>
      <c r="D19" s="103" t="e">
        <f>'Class info'!#REF!</f>
        <v>#REF!</v>
      </c>
      <c r="E19" s="201"/>
      <c r="F19" s="321">
        <f>'Day 1'!AQ22</f>
        <v>340</v>
      </c>
      <c r="G19" s="321">
        <f>'Day 2'!AB21</f>
        <v>200</v>
      </c>
      <c r="H19" s="321">
        <f>'Day 3'!AB21</f>
        <v>100</v>
      </c>
      <c r="I19" s="321">
        <f>'Day 4'!R21</f>
        <v>140</v>
      </c>
      <c r="J19" s="321">
        <f>'Day 5'!R21</f>
        <v>200</v>
      </c>
      <c r="K19" s="322">
        <f t="shared" si="1"/>
        <v>980</v>
      </c>
      <c r="L19" s="106">
        <f t="shared" si="0"/>
        <v>45</v>
      </c>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ht="18.75">
      <c r="A20" s="99">
        <f>Entry!A20</f>
        <v>20</v>
      </c>
      <c r="B20" s="103" t="str">
        <f>Entry!B20</f>
        <v>Neff</v>
      </c>
      <c r="C20" s="103" t="str">
        <f>Entry!C20</f>
        <v>Holland</v>
      </c>
      <c r="D20" s="103" t="e">
        <f>'Class info'!#REF!</f>
        <v>#REF!</v>
      </c>
      <c r="E20" s="201"/>
      <c r="F20" s="321">
        <f>'Day 1'!AQ23</f>
        <v>182</v>
      </c>
      <c r="G20" s="321">
        <f>'Day 2'!AB22</f>
        <v>164</v>
      </c>
      <c r="H20" s="321">
        <f>'Day 3'!AB22</f>
        <v>21</v>
      </c>
      <c r="I20" s="321">
        <f>'Day 4'!R22</f>
        <v>25</v>
      </c>
      <c r="J20" s="321">
        <f>'Day 5'!R22</f>
        <v>200</v>
      </c>
      <c r="K20" s="322">
        <f t="shared" si="1"/>
        <v>592</v>
      </c>
      <c r="L20" s="106">
        <f t="shared" si="0"/>
        <v>33</v>
      </c>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8.75">
      <c r="A21" s="99">
        <f>Entry!A21</f>
        <v>21</v>
      </c>
      <c r="B21" s="103" t="str">
        <f>Entry!B21</f>
        <v>Perkins</v>
      </c>
      <c r="C21" s="103" t="str">
        <f>Entry!C21</f>
        <v>Perkins</v>
      </c>
      <c r="D21" s="103" t="e">
        <f>'Class info'!#REF!</f>
        <v>#REF!</v>
      </c>
      <c r="E21" s="201"/>
      <c r="F21" s="321">
        <f>'Day 1'!AQ24</f>
        <v>241</v>
      </c>
      <c r="G21" s="321">
        <f>'Day 2'!AB23</f>
        <v>200</v>
      </c>
      <c r="H21" s="321">
        <f>'Day 3'!AB23</f>
        <v>27</v>
      </c>
      <c r="I21" s="321">
        <f>'Day 4'!R23</f>
        <v>17</v>
      </c>
      <c r="J21" s="325">
        <f>'Day 5'!R23</f>
        <v>200</v>
      </c>
      <c r="K21" s="322">
        <f t="shared" si="1"/>
        <v>685</v>
      </c>
      <c r="L21" s="106">
        <f t="shared" si="0"/>
        <v>38</v>
      </c>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18.75">
      <c r="A22" s="99">
        <f>Entry!A22</f>
        <v>22</v>
      </c>
      <c r="B22" s="103" t="str">
        <f>Entry!B22</f>
        <v>Koon</v>
      </c>
      <c r="C22" s="103" t="str">
        <f>Entry!C22</f>
        <v>Bonkoski</v>
      </c>
      <c r="D22" s="103" t="e">
        <f>'Class info'!#REF!</f>
        <v>#REF!</v>
      </c>
      <c r="E22" s="201"/>
      <c r="F22" s="321">
        <f>'Day 1'!AQ25</f>
        <v>50</v>
      </c>
      <c r="G22" s="321">
        <f>'Day 2'!AB24</f>
        <v>20</v>
      </c>
      <c r="H22" s="321">
        <f>'Day 3'!AB24</f>
        <v>4</v>
      </c>
      <c r="I22" s="321">
        <f>'Day 4'!R24</f>
        <v>-6</v>
      </c>
      <c r="J22" s="325">
        <f>'Day 5'!R24</f>
        <v>19</v>
      </c>
      <c r="K22" s="322">
        <f t="shared" si="1"/>
        <v>87</v>
      </c>
      <c r="L22" s="106">
        <f t="shared" si="0"/>
        <v>4</v>
      </c>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ht="18.75">
      <c r="A23" s="99">
        <f>Entry!A23</f>
        <v>23</v>
      </c>
      <c r="B23" s="103" t="str">
        <f>Entry!B23</f>
        <v>O'Leary</v>
      </c>
      <c r="C23" s="103" t="str">
        <f>Entry!C23</f>
        <v>Landaker/O'Leary</v>
      </c>
      <c r="D23" s="103" t="e">
        <f>'Class info'!#REF!</f>
        <v>#REF!</v>
      </c>
      <c r="E23" s="201"/>
      <c r="F23" s="321">
        <f>'Day 1'!AQ26</f>
        <v>340</v>
      </c>
      <c r="G23" s="321">
        <f>'Day 2'!AB25</f>
        <v>97</v>
      </c>
      <c r="H23" s="321">
        <f>'Day 3'!AB25</f>
        <v>46</v>
      </c>
      <c r="I23" s="321">
        <f>'Day 4'!R25</f>
        <v>27</v>
      </c>
      <c r="J23" s="321">
        <f>'Day 5'!R25</f>
        <v>26</v>
      </c>
      <c r="K23" s="322">
        <f t="shared" si="1"/>
        <v>536</v>
      </c>
      <c r="L23" s="106">
        <f t="shared" si="0"/>
        <v>30</v>
      </c>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18.75">
      <c r="A24" s="99">
        <f>Entry!A24</f>
        <v>24</v>
      </c>
      <c r="B24" s="103" t="str">
        <f>Entry!B24</f>
        <v>Wacker</v>
      </c>
      <c r="C24" s="103" t="str">
        <f>Entry!C24</f>
        <v>Metcalf</v>
      </c>
      <c r="D24" s="103" t="e">
        <f>'Class info'!#REF!</f>
        <v>#REF!</v>
      </c>
      <c r="E24" s="201"/>
      <c r="F24" s="321">
        <f>'Day 1'!AQ27</f>
        <v>151</v>
      </c>
      <c r="G24" s="321">
        <f>'Day 2'!AB26</f>
        <v>71</v>
      </c>
      <c r="H24" s="321">
        <f>'Day 3'!AB26</f>
        <v>129</v>
      </c>
      <c r="I24" s="321">
        <f>'Day 4'!R26</f>
        <v>69</v>
      </c>
      <c r="J24" s="321">
        <f>'Day 5'!R26</f>
        <v>53</v>
      </c>
      <c r="K24" s="322">
        <f t="shared" si="1"/>
        <v>473</v>
      </c>
      <c r="L24" s="106">
        <f t="shared" si="0"/>
        <v>24</v>
      </c>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8.75">
      <c r="A25" s="99">
        <f>Entry!A25</f>
        <v>25</v>
      </c>
      <c r="B25" s="103" t="str">
        <f>Entry!B25</f>
        <v>Eisleben</v>
      </c>
      <c r="C25" s="103" t="str">
        <f>Entry!C25</f>
        <v>Eisleben</v>
      </c>
      <c r="D25" s="103" t="e">
        <f>'Class info'!#REF!</f>
        <v>#REF!</v>
      </c>
      <c r="E25" s="201"/>
      <c r="F25" s="321">
        <f>'Day 1'!AQ28</f>
        <v>225</v>
      </c>
      <c r="G25" s="321">
        <f>'Day 2'!AB27</f>
        <v>134</v>
      </c>
      <c r="H25" s="321">
        <f>'Day 3'!AB27</f>
        <v>45</v>
      </c>
      <c r="I25" s="321">
        <f>'Day 4'!R27</f>
        <v>99</v>
      </c>
      <c r="J25" s="321">
        <f>'Day 5'!R27</f>
        <v>32</v>
      </c>
      <c r="K25" s="322">
        <f t="shared" si="1"/>
        <v>535</v>
      </c>
      <c r="L25" s="106">
        <f t="shared" si="0"/>
        <v>29</v>
      </c>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19.5" thickBot="1">
      <c r="A26" s="99">
        <f>Entry!A26</f>
        <v>27</v>
      </c>
      <c r="B26" s="103" t="str">
        <f>Entry!B26</f>
        <v>Theriault</v>
      </c>
      <c r="C26" s="103" t="str">
        <f>Entry!C26</f>
        <v>Pickles</v>
      </c>
      <c r="D26" s="104" t="e">
        <f>'Class info'!#REF!</f>
        <v>#REF!</v>
      </c>
      <c r="E26" s="201"/>
      <c r="F26" s="321">
        <f>'Day 1'!AQ30</f>
        <v>340</v>
      </c>
      <c r="G26" s="321">
        <f>'Day 2'!AB28</f>
        <v>38</v>
      </c>
      <c r="H26" s="321">
        <f>'Day 3'!AB28</f>
        <v>210</v>
      </c>
      <c r="I26" s="321">
        <f>'Day 4'!R28</f>
        <v>140</v>
      </c>
      <c r="J26" s="321">
        <f>'Day 5'!R28</f>
        <v>57</v>
      </c>
      <c r="K26" s="322">
        <f t="shared" si="1"/>
        <v>785</v>
      </c>
      <c r="L26" s="106">
        <f t="shared" si="0"/>
        <v>42</v>
      </c>
      <c r="AJ26" s="4"/>
      <c r="AK26" s="4"/>
    </row>
    <row r="27" spans="1:37" ht="19.5" thickBot="1">
      <c r="A27" s="206">
        <f>Entry!A27</f>
        <v>29</v>
      </c>
      <c r="B27" s="207" t="str">
        <f>Entry!B27</f>
        <v>Biggers</v>
      </c>
      <c r="C27" s="207" t="str">
        <f>Entry!C27</f>
        <v>Danylo/Steel</v>
      </c>
      <c r="D27" s="208"/>
      <c r="E27" s="209"/>
      <c r="F27" s="323">
        <f>'Day 1'!AQ32</f>
        <v>282</v>
      </c>
      <c r="G27" s="323">
        <f>'Day 2'!AB29</f>
        <v>114</v>
      </c>
      <c r="H27" s="323">
        <f>'Day 3'!AB29</f>
        <v>116</v>
      </c>
      <c r="I27" s="323">
        <f>'Day 4'!R29</f>
        <v>140</v>
      </c>
      <c r="J27" s="323">
        <f>'Day 5'!R29</f>
        <v>21</v>
      </c>
      <c r="K27" s="326">
        <f t="shared" si="1"/>
        <v>673</v>
      </c>
      <c r="L27" s="210">
        <f t="shared" si="0"/>
        <v>37</v>
      </c>
      <c r="AJ27" s="4"/>
      <c r="AK27" s="4"/>
    </row>
    <row r="28" spans="1:37" ht="19.5" thickTop="1">
      <c r="A28" s="202">
        <f>Entry!A28</f>
        <v>31</v>
      </c>
      <c r="B28" s="203" t="str">
        <f>Entry!B28</f>
        <v>Alley</v>
      </c>
      <c r="C28" s="203">
        <f>Entry!C28</f>
        <v>0</v>
      </c>
      <c r="D28" s="193"/>
      <c r="E28" s="204"/>
      <c r="F28" s="319">
        <f>'Day 1'!AQ33</f>
        <v>35</v>
      </c>
      <c r="G28" s="319">
        <f>'Day 2'!AB30</f>
        <v>26</v>
      </c>
      <c r="H28" s="319">
        <f>'Day 3'!AB30</f>
        <v>10</v>
      </c>
      <c r="I28" s="319">
        <f>'Day 4'!R30</f>
        <v>-8</v>
      </c>
      <c r="J28" s="319">
        <f>'Day 5'!R30</f>
        <v>10</v>
      </c>
      <c r="K28" s="320">
        <f t="shared" si="1"/>
        <v>73</v>
      </c>
      <c r="L28" s="197">
        <f t="shared" si="0"/>
        <v>2</v>
      </c>
      <c r="AJ28" s="4"/>
      <c r="AK28" s="4"/>
    </row>
    <row r="29" spans="1:37" ht="18.75">
      <c r="A29" s="99">
        <f>Entry!A29</f>
        <v>33</v>
      </c>
      <c r="B29" s="103" t="str">
        <f>Entry!B29</f>
        <v>Holcomb</v>
      </c>
      <c r="C29" s="103">
        <f>Entry!C29</f>
        <v>0</v>
      </c>
      <c r="D29" s="193"/>
      <c r="E29" s="201"/>
      <c r="F29" s="321">
        <f>'Day 1'!AQ35</f>
        <v>189</v>
      </c>
      <c r="G29" s="321">
        <f>'Day 2'!AB31</f>
        <v>37</v>
      </c>
      <c r="H29" s="321">
        <f>'Day 3'!AB31</f>
        <v>72</v>
      </c>
      <c r="I29" s="319">
        <f>'Day 4'!R31</f>
        <v>31</v>
      </c>
      <c r="J29" s="319">
        <f>'Day 5'!R31</f>
        <v>37</v>
      </c>
      <c r="K29" s="320">
        <f>F29+G29+H29+I29+J29</f>
        <v>366</v>
      </c>
      <c r="L29" s="106">
        <f t="shared" si="0"/>
        <v>19</v>
      </c>
      <c r="AJ29" s="4"/>
      <c r="AK29" s="4"/>
    </row>
    <row r="30" spans="1:37" ht="18.75">
      <c r="A30" s="99">
        <f>Entry!A30</f>
        <v>34</v>
      </c>
      <c r="B30" s="103" t="str">
        <f>Entry!B30</f>
        <v>Rutherford</v>
      </c>
      <c r="C30" s="103">
        <f>Entry!C30</f>
        <v>0</v>
      </c>
      <c r="D30" s="193"/>
      <c r="E30" s="201"/>
      <c r="F30" s="321">
        <f>'Day 1'!AQ36</f>
        <v>132</v>
      </c>
      <c r="G30" s="321">
        <f>'Day 2'!AB32</f>
        <v>25</v>
      </c>
      <c r="H30" s="321">
        <f>'Day 3'!AB32</f>
        <v>177</v>
      </c>
      <c r="I30" s="321">
        <f>'Day 4'!R32</f>
        <v>17</v>
      </c>
      <c r="J30" s="319">
        <f>'Day 5'!R32</f>
        <v>25</v>
      </c>
      <c r="K30" s="320">
        <f aca="true" t="shared" si="2" ref="K30:K52">F30+G30+H30+I30+J30</f>
        <v>376</v>
      </c>
      <c r="L30" s="106">
        <f t="shared" si="0"/>
        <v>21</v>
      </c>
      <c r="AJ30" s="4"/>
      <c r="AK30" s="4"/>
    </row>
    <row r="31" spans="1:37" ht="18.75">
      <c r="A31" s="99">
        <f>Entry!A31</f>
        <v>35</v>
      </c>
      <c r="B31" s="103" t="str">
        <f>Entry!B31</f>
        <v>Cairns</v>
      </c>
      <c r="C31" s="103">
        <f>Entry!C31</f>
        <v>0</v>
      </c>
      <c r="D31" s="193"/>
      <c r="E31" s="201"/>
      <c r="F31" s="321">
        <f>'Day 1'!AQ37</f>
        <v>194</v>
      </c>
      <c r="G31" s="321">
        <f>'Day 2'!AB33</f>
        <v>12</v>
      </c>
      <c r="H31" s="321">
        <f>'Day 3'!AB33</f>
        <v>22</v>
      </c>
      <c r="I31" s="321">
        <f>'Day 4'!R33</f>
        <v>11</v>
      </c>
      <c r="J31" s="319">
        <f>'Day 5'!R33</f>
        <v>12</v>
      </c>
      <c r="K31" s="320">
        <f t="shared" si="2"/>
        <v>251</v>
      </c>
      <c r="L31" s="106">
        <f t="shared" si="0"/>
        <v>9</v>
      </c>
      <c r="AJ31" s="4"/>
      <c r="AK31" s="4"/>
    </row>
    <row r="32" spans="1:37" ht="18.75">
      <c r="A32" s="99">
        <f>Entry!A32</f>
        <v>36</v>
      </c>
      <c r="B32" s="103" t="str">
        <f>Entry!B32</f>
        <v>Pyck</v>
      </c>
      <c r="C32" s="103">
        <f>Entry!C32</f>
        <v>0</v>
      </c>
      <c r="D32" s="193"/>
      <c r="E32" s="201"/>
      <c r="F32" s="321">
        <f>'Day 1'!AQ38</f>
        <v>62</v>
      </c>
      <c r="G32" s="321">
        <f>'Day 2'!AB34</f>
        <v>30</v>
      </c>
      <c r="H32" s="321">
        <f>'Day 3'!AB34</f>
        <v>55</v>
      </c>
      <c r="I32" s="321">
        <f>'Day 4'!R34</f>
        <v>-3</v>
      </c>
      <c r="J32" s="319">
        <f>'Day 5'!R34</f>
        <v>19</v>
      </c>
      <c r="K32" s="320">
        <f t="shared" si="2"/>
        <v>163</v>
      </c>
      <c r="L32" s="106">
        <f t="shared" si="0"/>
        <v>6</v>
      </c>
      <c r="AJ32" s="4"/>
      <c r="AK32" s="4"/>
    </row>
    <row r="33" spans="1:37" ht="18.75">
      <c r="A33" s="99">
        <f>Entry!A33</f>
        <v>37</v>
      </c>
      <c r="B33" s="103" t="str">
        <f>Entry!B33</f>
        <v>Sorenson</v>
      </c>
      <c r="C33" s="103">
        <f>Entry!C33</f>
        <v>0</v>
      </c>
      <c r="D33" s="193"/>
      <c r="E33" s="201"/>
      <c r="F33" s="321">
        <f>'Day 1'!AQ39</f>
        <v>178</v>
      </c>
      <c r="G33" s="321">
        <f>'Day 2'!AB35</f>
        <v>101</v>
      </c>
      <c r="H33" s="321">
        <f>'Day 3'!AB35</f>
        <v>200</v>
      </c>
      <c r="I33" s="321">
        <f>'Day 4'!R35</f>
        <v>3</v>
      </c>
      <c r="J33" s="319">
        <f>'Day 5'!R35</f>
        <v>58</v>
      </c>
      <c r="K33" s="320">
        <f t="shared" si="2"/>
        <v>540</v>
      </c>
      <c r="L33" s="106">
        <f t="shared" si="0"/>
        <v>31</v>
      </c>
      <c r="AJ33" s="4"/>
      <c r="AK33" s="4"/>
    </row>
    <row r="34" spans="1:37" ht="18.75">
      <c r="A34" s="99">
        <f>Entry!A34</f>
        <v>38</v>
      </c>
      <c r="B34" s="103" t="str">
        <f>Entry!B34</f>
        <v>Toney</v>
      </c>
      <c r="C34" s="103">
        <f>Entry!C34</f>
        <v>0</v>
      </c>
      <c r="D34" s="193"/>
      <c r="E34" s="201"/>
      <c r="F34" s="321">
        <f>'Day 1'!AQ40</f>
        <v>62</v>
      </c>
      <c r="G34" s="321">
        <f>'Day 2'!AB36</f>
        <v>19</v>
      </c>
      <c r="H34" s="321">
        <f>'Day 3'!AB36</f>
        <v>113</v>
      </c>
      <c r="I34" s="321">
        <f>'Day 4'!R36</f>
        <v>-33</v>
      </c>
      <c r="J34" s="319">
        <f>'Day 5'!R36</f>
        <v>200</v>
      </c>
      <c r="K34" s="320">
        <f t="shared" si="2"/>
        <v>361</v>
      </c>
      <c r="L34" s="106">
        <f t="shared" si="0"/>
        <v>18</v>
      </c>
      <c r="AJ34" s="4"/>
      <c r="AK34" s="4"/>
    </row>
    <row r="35" spans="1:37" ht="18.75">
      <c r="A35" s="99">
        <f>Entry!A35</f>
        <v>40</v>
      </c>
      <c r="B35" s="103" t="str">
        <f>Entry!B35</f>
        <v>Guthrie</v>
      </c>
      <c r="C35" s="103">
        <f>Entry!C35</f>
        <v>0</v>
      </c>
      <c r="D35" s="193"/>
      <c r="E35" s="201"/>
      <c r="F35" s="321">
        <f>'Day 1'!AQ41</f>
        <v>253</v>
      </c>
      <c r="G35" s="321">
        <f>'Day 2'!AB37</f>
        <v>200</v>
      </c>
      <c r="H35" s="321">
        <f>'Day 3'!AB37</f>
        <v>159</v>
      </c>
      <c r="I35" s="321">
        <f>'Day 4'!R37</f>
        <v>140</v>
      </c>
      <c r="J35" s="319">
        <f>'Day 5'!R37</f>
        <v>200</v>
      </c>
      <c r="K35" s="320">
        <f t="shared" si="2"/>
        <v>952</v>
      </c>
      <c r="L35" s="106">
        <f aca="true" t="shared" si="3" ref="L35:L52">RANK(K35,$K$3:$K$52,1)</f>
        <v>44</v>
      </c>
      <c r="AJ35" s="4"/>
      <c r="AK35" s="4"/>
    </row>
    <row r="36" spans="1:37" ht="18.75">
      <c r="A36" s="99">
        <f>Entry!A36</f>
        <v>41</v>
      </c>
      <c r="B36" s="103" t="str">
        <f>Entry!B36</f>
        <v>Van Wyck</v>
      </c>
      <c r="C36" s="103">
        <f>Entry!C36</f>
        <v>0</v>
      </c>
      <c r="D36" s="193"/>
      <c r="E36" s="201"/>
      <c r="F36" s="321">
        <f>'Day 1'!AQ42</f>
        <v>95</v>
      </c>
      <c r="G36" s="321">
        <f>'Day 2'!AB38</f>
        <v>28</v>
      </c>
      <c r="H36" s="321">
        <f>'Day 3'!AB38</f>
        <v>10</v>
      </c>
      <c r="I36" s="321">
        <f>'Day 4'!R38</f>
        <v>-6</v>
      </c>
      <c r="J36" s="319">
        <f>'Day 5'!R38</f>
        <v>200</v>
      </c>
      <c r="K36" s="320">
        <f t="shared" si="2"/>
        <v>327</v>
      </c>
      <c r="L36" s="106">
        <f t="shared" si="3"/>
        <v>14</v>
      </c>
      <c r="AJ36" s="4"/>
      <c r="AK36" s="4"/>
    </row>
    <row r="37" spans="1:37" ht="18.75">
      <c r="A37" s="99">
        <f>Entry!A37</f>
        <v>42</v>
      </c>
      <c r="B37" s="103" t="str">
        <f>Entry!B37</f>
        <v>Beckers</v>
      </c>
      <c r="C37" s="103">
        <f>Entry!C37</f>
        <v>0</v>
      </c>
      <c r="D37" s="193"/>
      <c r="E37" s="201"/>
      <c r="F37" s="321">
        <f>'Day 1'!AQ43</f>
        <v>340</v>
      </c>
      <c r="G37" s="321">
        <f>'Day 2'!AB39</f>
        <v>77</v>
      </c>
      <c r="H37" s="321">
        <f>'Day 3'!AB39</f>
        <v>194</v>
      </c>
      <c r="I37" s="321">
        <f>'Day 4'!R39</f>
        <v>13</v>
      </c>
      <c r="J37" s="319">
        <f>'Day 5'!R39</f>
        <v>77</v>
      </c>
      <c r="K37" s="320">
        <f t="shared" si="2"/>
        <v>701</v>
      </c>
      <c r="L37" s="106">
        <f t="shared" si="3"/>
        <v>39</v>
      </c>
      <c r="AJ37" s="4"/>
      <c r="AK37" s="4"/>
    </row>
    <row r="38" spans="1:37" ht="18.75">
      <c r="A38" s="99">
        <f>Entry!A38</f>
        <v>43</v>
      </c>
      <c r="B38" s="103" t="str">
        <f>Entry!B38</f>
        <v>Beckers</v>
      </c>
      <c r="C38" s="103">
        <f>Entry!C38</f>
        <v>0</v>
      </c>
      <c r="D38" s="193"/>
      <c r="E38" s="201"/>
      <c r="F38" s="321">
        <f>'Day 1'!AQ44</f>
        <v>317</v>
      </c>
      <c r="G38" s="321">
        <f>'Day 2'!AB40</f>
        <v>97</v>
      </c>
      <c r="H38" s="321">
        <f>'Day 3'!AB40</f>
        <v>81</v>
      </c>
      <c r="I38" s="321">
        <f>'Day 4'!R40</f>
        <v>34</v>
      </c>
      <c r="J38" s="319">
        <f>'Day 5'!R40</f>
        <v>81</v>
      </c>
      <c r="K38" s="320">
        <f t="shared" si="2"/>
        <v>610</v>
      </c>
      <c r="L38" s="106">
        <f t="shared" si="3"/>
        <v>35</v>
      </c>
      <c r="AJ38" s="4"/>
      <c r="AK38" s="4"/>
    </row>
    <row r="39" spans="1:37" ht="18.75">
      <c r="A39" s="99">
        <f>Entry!A39</f>
        <v>44</v>
      </c>
      <c r="B39" s="103" t="str">
        <f>Entry!B39</f>
        <v>Nash</v>
      </c>
      <c r="C39" s="103">
        <f>Entry!C39</f>
        <v>0</v>
      </c>
      <c r="D39" s="193"/>
      <c r="E39" s="201"/>
      <c r="F39" s="321">
        <f>'Day 1'!AQ45</f>
        <v>233</v>
      </c>
      <c r="G39" s="321">
        <f>'Day 2'!AB41</f>
        <v>50</v>
      </c>
      <c r="H39" s="321">
        <f>'Day 3'!AB41</f>
        <v>141</v>
      </c>
      <c r="I39" s="321">
        <f>'Day 4'!R41</f>
        <v>140</v>
      </c>
      <c r="J39" s="319">
        <f>'Day 5'!R41</f>
        <v>50</v>
      </c>
      <c r="K39" s="320">
        <f t="shared" si="2"/>
        <v>614</v>
      </c>
      <c r="L39" s="106">
        <f t="shared" si="3"/>
        <v>36</v>
      </c>
      <c r="AJ39" s="4"/>
      <c r="AK39" s="4"/>
    </row>
    <row r="40" spans="1:37" ht="18.75">
      <c r="A40" s="99">
        <f>Entry!A40</f>
        <v>45</v>
      </c>
      <c r="B40" s="103" t="str">
        <f>Entry!B40</f>
        <v>Nash</v>
      </c>
      <c r="C40" s="103">
        <f>Entry!C40</f>
        <v>0</v>
      </c>
      <c r="D40" s="193"/>
      <c r="E40" s="201"/>
      <c r="F40" s="321">
        <f>'Day 1'!AQ46</f>
        <v>147</v>
      </c>
      <c r="G40" s="321">
        <f>'Day 2'!AB42</f>
        <v>54</v>
      </c>
      <c r="H40" s="321">
        <f>'Day 3'!AB42</f>
        <v>198</v>
      </c>
      <c r="I40" s="321">
        <f>'Day 4'!R42</f>
        <v>8</v>
      </c>
      <c r="J40" s="319">
        <f>'Day 5'!R42</f>
        <v>54</v>
      </c>
      <c r="K40" s="320">
        <f t="shared" si="2"/>
        <v>461</v>
      </c>
      <c r="L40" s="106">
        <f t="shared" si="3"/>
        <v>22</v>
      </c>
      <c r="AJ40" s="4"/>
      <c r="AK40" s="4"/>
    </row>
    <row r="41" spans="1:37" ht="18.75">
      <c r="A41" s="99">
        <f>Entry!A41</f>
        <v>46</v>
      </c>
      <c r="B41" s="103" t="str">
        <f>Entry!B41</f>
        <v>Smoljan</v>
      </c>
      <c r="C41" s="103">
        <f>Entry!C41</f>
        <v>0</v>
      </c>
      <c r="D41" s="193"/>
      <c r="E41" s="201"/>
      <c r="F41" s="321">
        <f>'Day 1'!AQ47</f>
        <v>185</v>
      </c>
      <c r="G41" s="321">
        <f>'Day 2'!AB43</f>
        <v>10</v>
      </c>
      <c r="H41" s="321">
        <f>'Day 3'!AB43</f>
        <v>26</v>
      </c>
      <c r="I41" s="321">
        <f>'Day 4'!R43</f>
        <v>17</v>
      </c>
      <c r="J41" s="319">
        <f>'Day 5'!R43</f>
        <v>10</v>
      </c>
      <c r="K41" s="320">
        <f t="shared" si="2"/>
        <v>248</v>
      </c>
      <c r="L41" s="106">
        <f t="shared" si="3"/>
        <v>8</v>
      </c>
      <c r="AJ41" s="4"/>
      <c r="AK41" s="4"/>
    </row>
    <row r="42" spans="1:37" ht="18.75">
      <c r="A42" s="99">
        <f>Entry!A42</f>
        <v>47</v>
      </c>
      <c r="B42" s="103" t="str">
        <f>Entry!B42</f>
        <v>Degarate</v>
      </c>
      <c r="C42" s="103">
        <f>Entry!C42</f>
        <v>0</v>
      </c>
      <c r="D42" s="193"/>
      <c r="E42" s="201"/>
      <c r="F42" s="321">
        <f>'Day 1'!AQ48</f>
        <v>97</v>
      </c>
      <c r="G42" s="321">
        <f>'Day 2'!AB44</f>
        <v>40</v>
      </c>
      <c r="H42" s="321">
        <f>'Day 3'!AB44</f>
        <v>48</v>
      </c>
      <c r="I42" s="321">
        <f>'Day 4'!R44</f>
        <v>106</v>
      </c>
      <c r="J42" s="319">
        <f>'Day 5'!R44</f>
        <v>40</v>
      </c>
      <c r="K42" s="320">
        <f t="shared" si="2"/>
        <v>331</v>
      </c>
      <c r="L42" s="106">
        <f t="shared" si="3"/>
        <v>15</v>
      </c>
      <c r="AJ42" s="4"/>
      <c r="AK42" s="4"/>
    </row>
    <row r="43" spans="1:37" ht="18.75">
      <c r="A43" s="99">
        <f>Entry!A43</f>
        <v>48</v>
      </c>
      <c r="B43" s="103" t="str">
        <f>Entry!B43</f>
        <v>Reese</v>
      </c>
      <c r="C43" s="103">
        <f>Entry!C43</f>
        <v>0</v>
      </c>
      <c r="D43" s="193"/>
      <c r="E43" s="201"/>
      <c r="F43" s="321">
        <f>'Day 1'!AQ49</f>
        <v>340</v>
      </c>
      <c r="G43" s="321">
        <f>'Day 2'!AB45</f>
        <v>195</v>
      </c>
      <c r="H43" s="321">
        <f>'Day 3'!AB45</f>
        <v>15</v>
      </c>
      <c r="I43" s="321">
        <f>'Day 4'!R45</f>
        <v>140</v>
      </c>
      <c r="J43" s="319">
        <f>'Day 5'!R45</f>
        <v>15</v>
      </c>
      <c r="K43" s="320">
        <f t="shared" si="2"/>
        <v>705</v>
      </c>
      <c r="L43" s="106">
        <f t="shared" si="3"/>
        <v>40</v>
      </c>
      <c r="AJ43" s="4"/>
      <c r="AK43" s="4"/>
    </row>
    <row r="44" spans="1:37" ht="18.75">
      <c r="A44" s="99">
        <f>Entry!A44</f>
        <v>49</v>
      </c>
      <c r="B44" s="103" t="str">
        <f>Entry!B44</f>
        <v>Esen</v>
      </c>
      <c r="C44" s="103">
        <f>Entry!C44</f>
        <v>0</v>
      </c>
      <c r="D44" s="193"/>
      <c r="E44" s="201"/>
      <c r="F44" s="321">
        <f>'Day 1'!AQ50</f>
        <v>214</v>
      </c>
      <c r="G44" s="321">
        <f>'Day 2'!AB46</f>
        <v>137</v>
      </c>
      <c r="H44" s="321">
        <f>'Day 3'!AB46</f>
        <v>153</v>
      </c>
      <c r="I44" s="321">
        <f>'Day 4'!R46</f>
        <v>26</v>
      </c>
      <c r="J44" s="319">
        <f>'Day 5'!R46</f>
        <v>74</v>
      </c>
      <c r="K44" s="320">
        <f t="shared" si="2"/>
        <v>604</v>
      </c>
      <c r="L44" s="106">
        <f t="shared" si="3"/>
        <v>34</v>
      </c>
      <c r="AJ44" s="4"/>
      <c r="AK44" s="4"/>
    </row>
    <row r="45" spans="1:37" ht="18.75">
      <c r="A45" s="99">
        <f>Entry!A45</f>
        <v>50</v>
      </c>
      <c r="B45" s="103" t="str">
        <f>Entry!B45</f>
        <v>Anderson</v>
      </c>
      <c r="C45" s="103">
        <f>Entry!C45</f>
        <v>0</v>
      </c>
      <c r="D45" s="193"/>
      <c r="E45" s="201"/>
      <c r="F45" s="321">
        <f>'Day 1'!AQ51</f>
        <v>340</v>
      </c>
      <c r="G45" s="321">
        <f>'Day 2'!AB47</f>
        <v>200</v>
      </c>
      <c r="H45" s="321">
        <f>'Day 3'!AB47</f>
        <v>200</v>
      </c>
      <c r="I45" s="321">
        <f>'Day 4'!R47</f>
        <v>140</v>
      </c>
      <c r="J45" s="319">
        <f>'Day 5'!R47</f>
        <v>200</v>
      </c>
      <c r="K45" s="320">
        <f t="shared" si="2"/>
        <v>1080</v>
      </c>
      <c r="L45" s="106">
        <f t="shared" si="3"/>
        <v>47</v>
      </c>
      <c r="AJ45" s="4"/>
      <c r="AK45" s="4"/>
    </row>
    <row r="46" spans="1:37" ht="18.75">
      <c r="A46" s="99">
        <f>Entry!A46</f>
        <v>51</v>
      </c>
      <c r="B46" s="103" t="str">
        <f>Entry!B46</f>
        <v>Johnson</v>
      </c>
      <c r="C46" s="103">
        <f>Entry!C46</f>
        <v>0</v>
      </c>
      <c r="D46" s="193"/>
      <c r="E46" s="201"/>
      <c r="F46" s="321">
        <f>'Day 1'!AQ52</f>
        <v>340</v>
      </c>
      <c r="G46" s="321">
        <f>'Day 2'!AB48</f>
        <v>200</v>
      </c>
      <c r="H46" s="321">
        <f>'Day 3'!AB48</f>
        <v>200</v>
      </c>
      <c r="I46" s="321">
        <f>'Day 4'!R48</f>
        <v>140</v>
      </c>
      <c r="J46" s="319">
        <f>'Day 5'!R48</f>
        <v>200</v>
      </c>
      <c r="K46" s="320">
        <f t="shared" si="2"/>
        <v>1080</v>
      </c>
      <c r="L46" s="106">
        <f t="shared" si="3"/>
        <v>47</v>
      </c>
      <c r="AJ46" s="4"/>
      <c r="AK46" s="4"/>
    </row>
    <row r="47" spans="1:37" ht="18.75">
      <c r="A47" s="99">
        <f>Entry!A47</f>
        <v>52</v>
      </c>
      <c r="B47" s="103" t="str">
        <f>Entry!B47</f>
        <v>Tynes</v>
      </c>
      <c r="C47" s="103">
        <f>Entry!C47</f>
        <v>0</v>
      </c>
      <c r="D47" s="193"/>
      <c r="E47" s="201"/>
      <c r="F47" s="321">
        <f>'Day 1'!AQ53</f>
        <v>340</v>
      </c>
      <c r="G47" s="321">
        <f>'Day 2'!AB49</f>
        <v>200</v>
      </c>
      <c r="H47" s="321">
        <f>'Day 3'!AB49</f>
        <v>200</v>
      </c>
      <c r="I47" s="321">
        <f>'Day 4'!R49</f>
        <v>140</v>
      </c>
      <c r="J47" s="319">
        <f>'Day 5'!R49</f>
        <v>200</v>
      </c>
      <c r="K47" s="320">
        <f t="shared" si="2"/>
        <v>1080</v>
      </c>
      <c r="L47" s="106">
        <f t="shared" si="3"/>
        <v>47</v>
      </c>
      <c r="AJ47" s="4"/>
      <c r="AK47" s="4"/>
    </row>
    <row r="48" spans="1:37" ht="18.75">
      <c r="A48" s="99">
        <f>Entry!A48</f>
        <v>53</v>
      </c>
      <c r="B48" s="103" t="str">
        <f>Entry!B48</f>
        <v>Sailor</v>
      </c>
      <c r="C48" s="103">
        <f>Entry!C48</f>
        <v>0</v>
      </c>
      <c r="D48" s="193"/>
      <c r="E48" s="201"/>
      <c r="F48" s="321">
        <f>'Day 1'!AQ54</f>
        <v>340</v>
      </c>
      <c r="G48" s="321">
        <f>'Day 2'!AB50</f>
        <v>200</v>
      </c>
      <c r="H48" s="321">
        <f>'Day 3'!AB50</f>
        <v>200</v>
      </c>
      <c r="I48" s="321">
        <f>'Day 4'!R50</f>
        <v>140</v>
      </c>
      <c r="J48" s="319">
        <f>'Day 5'!R50</f>
        <v>200</v>
      </c>
      <c r="K48" s="320">
        <f t="shared" si="2"/>
        <v>1080</v>
      </c>
      <c r="L48" s="106">
        <f t="shared" si="3"/>
        <v>47</v>
      </c>
      <c r="AJ48" s="4"/>
      <c r="AK48" s="4"/>
    </row>
    <row r="49" spans="1:37" ht="18.75">
      <c r="A49" s="99">
        <f>Entry!A49</f>
        <v>54</v>
      </c>
      <c r="B49" s="103" t="str">
        <f>Entry!B49</f>
        <v>Walkker</v>
      </c>
      <c r="C49" s="103">
        <f>Entry!C49</f>
        <v>0</v>
      </c>
      <c r="D49" s="193"/>
      <c r="E49" s="201"/>
      <c r="F49" s="321">
        <f>'Day 1'!AQ55</f>
        <v>263</v>
      </c>
      <c r="G49" s="321">
        <f>'Day 2'!AB51</f>
        <v>65</v>
      </c>
      <c r="H49" s="321">
        <f>'Day 3'!AB51</f>
        <v>68</v>
      </c>
      <c r="I49" s="321">
        <f>'Day 4'!R51</f>
        <v>23</v>
      </c>
      <c r="J49" s="319">
        <f>'Day 5'!R51</f>
        <v>65</v>
      </c>
      <c r="K49" s="320">
        <f t="shared" si="2"/>
        <v>484</v>
      </c>
      <c r="L49" s="106">
        <f t="shared" si="3"/>
        <v>25</v>
      </c>
      <c r="AJ49" s="4"/>
      <c r="AK49" s="4"/>
    </row>
    <row r="50" spans="1:37" ht="18.75">
      <c r="A50" s="99">
        <f>Entry!A50</f>
        <v>55</v>
      </c>
      <c r="B50" s="103" t="str">
        <f>Entry!B50</f>
        <v>Martynov</v>
      </c>
      <c r="C50" s="103">
        <f>Entry!C50</f>
        <v>0</v>
      </c>
      <c r="D50" s="193"/>
      <c r="E50" s="201"/>
      <c r="F50" s="321">
        <f>'Day 1'!AQ56</f>
        <v>182</v>
      </c>
      <c r="G50" s="321">
        <f>'Day 2'!AB52</f>
        <v>33</v>
      </c>
      <c r="H50" s="321">
        <f>'Day 3'!AB52</f>
        <v>54</v>
      </c>
      <c r="I50" s="321">
        <f>'Day 4'!R52</f>
        <v>32</v>
      </c>
      <c r="J50" s="319">
        <f>'Day 5'!R52</f>
        <v>33</v>
      </c>
      <c r="K50" s="320">
        <f t="shared" si="2"/>
        <v>334</v>
      </c>
      <c r="L50" s="106">
        <f t="shared" si="3"/>
        <v>16</v>
      </c>
      <c r="AJ50" s="4"/>
      <c r="AK50" s="4"/>
    </row>
    <row r="51" spans="1:37" ht="18.75">
      <c r="A51" s="99">
        <f>Entry!A51</f>
        <v>56</v>
      </c>
      <c r="B51" s="103" t="str">
        <f>Entry!B51</f>
        <v>Mackey</v>
      </c>
      <c r="C51" s="103">
        <f>Entry!C51</f>
        <v>0</v>
      </c>
      <c r="D51" s="193"/>
      <c r="E51" s="201"/>
      <c r="F51" s="321">
        <f>'Day 1'!AQ57</f>
        <v>191</v>
      </c>
      <c r="G51" s="321">
        <f>'Day 2'!AB53</f>
        <v>19</v>
      </c>
      <c r="H51" s="321">
        <f>'Day 3'!AB53</f>
        <v>83</v>
      </c>
      <c r="I51" s="321">
        <f>'Day 4'!R53</f>
        <v>24</v>
      </c>
      <c r="J51" s="319">
        <f>'Day 5'!R53</f>
        <v>19</v>
      </c>
      <c r="K51" s="320">
        <f t="shared" si="2"/>
        <v>336</v>
      </c>
      <c r="L51" s="106">
        <f t="shared" si="3"/>
        <v>17</v>
      </c>
      <c r="AJ51" s="4"/>
      <c r="AK51" s="4"/>
    </row>
    <row r="52" spans="1:12" ht="18.75" thickBot="1">
      <c r="A52" s="99">
        <f>Entry!A53</f>
        <v>58</v>
      </c>
      <c r="B52" s="103" t="str">
        <f>Entry!B53</f>
        <v>Thompson</v>
      </c>
      <c r="C52" s="103">
        <f>Entry!C53</f>
        <v>0</v>
      </c>
      <c r="E52" s="201"/>
      <c r="F52" s="324">
        <f>'Day 1'!AQ58</f>
        <v>340</v>
      </c>
      <c r="G52" s="324">
        <f>'Day 2'!AB54</f>
        <v>200</v>
      </c>
      <c r="H52" s="324">
        <f>'Day 3'!AB54</f>
        <v>200</v>
      </c>
      <c r="I52" s="324">
        <f>'Day 4'!R54</f>
        <v>65</v>
      </c>
      <c r="J52" s="319">
        <f>'Day 5'!R54</f>
        <v>200</v>
      </c>
      <c r="K52" s="320">
        <f t="shared" si="2"/>
        <v>1005</v>
      </c>
      <c r="L52" s="200">
        <f t="shared" si="3"/>
        <v>46</v>
      </c>
    </row>
    <row r="53" ht="18">
      <c r="L53" s="9"/>
    </row>
    <row r="54" spans="1:37" s="113" customFormat="1" ht="15">
      <c r="A54" s="423" t="s">
        <v>52</v>
      </c>
      <c r="B54" s="424"/>
      <c r="C54" s="424"/>
      <c r="D54" s="424"/>
      <c r="E54" s="424"/>
      <c r="F54" s="424"/>
      <c r="G54" s="424"/>
      <c r="H54" s="424"/>
      <c r="I54" s="424"/>
      <c r="J54" s="424"/>
      <c r="K54" s="424"/>
      <c r="L54" s="424"/>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12" ht="15">
      <c r="B55" s="12"/>
      <c r="C55" s="12"/>
      <c r="D55" s="12"/>
      <c r="E55" s="12"/>
      <c r="F55" s="12"/>
      <c r="G55" s="12"/>
      <c r="H55" s="12"/>
      <c r="I55" s="12"/>
      <c r="J55" s="12"/>
      <c r="K55" s="12"/>
      <c r="L55" s="12"/>
    </row>
    <row r="56" spans="1:37" s="111" customFormat="1" ht="15.75">
      <c r="A56" s="425" t="s">
        <v>53</v>
      </c>
      <c r="B56" s="426"/>
      <c r="C56" s="426"/>
      <c r="D56" s="426"/>
      <c r="E56" s="426"/>
      <c r="F56" s="426"/>
      <c r="G56" s="426"/>
      <c r="H56" s="426"/>
      <c r="I56" s="426"/>
      <c r="J56" s="426"/>
      <c r="K56" s="426"/>
      <c r="L56" s="42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8" spans="1:37" s="113" customFormat="1" ht="15">
      <c r="A58" s="423" t="s">
        <v>54</v>
      </c>
      <c r="B58" s="424"/>
      <c r="C58" s="424"/>
      <c r="D58" s="424"/>
      <c r="E58" s="424"/>
      <c r="F58" s="424"/>
      <c r="G58" s="424"/>
      <c r="H58" s="424"/>
      <c r="I58" s="424"/>
      <c r="J58" s="424"/>
      <c r="K58" s="424"/>
      <c r="L58" s="424"/>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sheetData>
  <sheetProtection/>
  <mergeCells count="3">
    <mergeCell ref="A54:L54"/>
    <mergeCell ref="A56:L56"/>
    <mergeCell ref="A58:L58"/>
  </mergeCells>
  <printOptions horizontalCentered="1"/>
  <pageMargins left="0.5" right="0.5" top="0.5" bottom="0.5" header="0.3" footer="0.3"/>
  <pageSetup fitToHeight="1" fitToWidth="1" horizontalDpi="600" verticalDpi="600" orientation="portrait" scale="64" r:id="rId1"/>
  <headerFooter>
    <oddHeader>&amp;C&amp;"Arial,Bold"&amp;12 2018 Alcan 5000</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F84"/>
  <sheetViews>
    <sheetView zoomScale="91" zoomScaleNormal="91" zoomScalePageLayoutView="0" workbookViewId="0" topLeftCell="A1">
      <selection activeCell="C3" sqref="C3"/>
    </sheetView>
  </sheetViews>
  <sheetFormatPr defaultColWidth="9.140625" defaultRowHeight="12.75"/>
  <cols>
    <col min="1" max="1" width="4.00390625" style="3" bestFit="1" customWidth="1"/>
    <col min="2" max="2" width="15.8515625" style="3" customWidth="1"/>
    <col min="3" max="3" width="19.8515625" style="3" bestFit="1" customWidth="1"/>
    <col min="4" max="4" width="15.28125" style="3" hidden="1" customWidth="1"/>
    <col min="5" max="5" width="14.00390625" style="3" customWidth="1"/>
    <col min="6" max="6" width="4.7109375" style="3" customWidth="1"/>
    <col min="7" max="7" width="4.7109375" style="3" bestFit="1" customWidth="1"/>
    <col min="8" max="8" width="4.7109375" style="3" customWidth="1"/>
    <col min="9" max="9" width="4.7109375" style="3" bestFit="1" customWidth="1"/>
    <col min="10" max="10" width="4.7109375" style="3" customWidth="1"/>
    <col min="11" max="11" width="4.7109375" style="3" bestFit="1" customWidth="1"/>
    <col min="12" max="12" width="5.421875" style="3" bestFit="1" customWidth="1"/>
    <col min="13" max="22" width="4.7109375" style="3" customWidth="1"/>
    <col min="23" max="23" width="5.421875" style="3" bestFit="1" customWidth="1"/>
    <col min="24" max="24" width="8.8515625" style="3" bestFit="1" customWidth="1"/>
    <col min="25" max="25" width="9.00390625" style="3" hidden="1" customWidth="1"/>
    <col min="26" max="26" width="15.7109375" style="3" hidden="1" customWidth="1"/>
    <col min="27" max="27" width="14.7109375" style="3" hidden="1" customWidth="1"/>
    <col min="28" max="28" width="11.00390625" style="3" hidden="1" customWidth="1"/>
    <col min="29" max="29" width="9.00390625" style="3" hidden="1" customWidth="1"/>
    <col min="30" max="30" width="10.140625" style="3" hidden="1" customWidth="1"/>
    <col min="31" max="31" width="11.8515625" style="4" hidden="1" customWidth="1"/>
    <col min="32" max="32" width="21.140625" style="4" hidden="1" customWidth="1"/>
    <col min="33" max="16384" width="9.140625" style="4" customWidth="1"/>
  </cols>
  <sheetData>
    <row r="1" spans="1:32" s="21" customFormat="1" ht="15" customHeight="1">
      <c r="A1" s="19"/>
      <c r="B1" s="20"/>
      <c r="C1" s="20"/>
      <c r="D1" s="20"/>
      <c r="E1" s="192" t="s">
        <v>13</v>
      </c>
      <c r="F1" s="410" t="s">
        <v>185</v>
      </c>
      <c r="G1" s="411"/>
      <c r="H1" s="410" t="s">
        <v>186</v>
      </c>
      <c r="I1" s="411"/>
      <c r="J1" s="410" t="s">
        <v>187</v>
      </c>
      <c r="K1" s="417"/>
      <c r="L1" s="84" t="s">
        <v>16</v>
      </c>
      <c r="M1" s="419" t="s">
        <v>198</v>
      </c>
      <c r="N1" s="411"/>
      <c r="O1" s="410" t="s">
        <v>199</v>
      </c>
      <c r="P1" s="411"/>
      <c r="Q1" s="410" t="s">
        <v>200</v>
      </c>
      <c r="R1" s="411"/>
      <c r="S1" s="410" t="s">
        <v>201</v>
      </c>
      <c r="T1" s="411"/>
      <c r="U1" s="410" t="s">
        <v>202</v>
      </c>
      <c r="V1" s="411"/>
      <c r="W1" s="84" t="s">
        <v>16</v>
      </c>
      <c r="X1" s="177" t="s">
        <v>58</v>
      </c>
      <c r="Y1" s="47" t="s">
        <v>58</v>
      </c>
      <c r="Z1" s="61"/>
      <c r="AA1" s="58"/>
      <c r="AB1" s="66"/>
      <c r="AC1" s="47" t="s">
        <v>58</v>
      </c>
      <c r="AD1" s="46" t="s">
        <v>10</v>
      </c>
      <c r="AE1" s="164"/>
      <c r="AF1" s="58"/>
    </row>
    <row r="2" spans="1:32" s="21" customFormat="1" ht="15.75">
      <c r="A2" s="22"/>
      <c r="B2" s="23"/>
      <c r="C2" s="23"/>
      <c r="D2" s="23"/>
      <c r="E2" s="191" t="s">
        <v>14</v>
      </c>
      <c r="F2" s="412"/>
      <c r="G2" s="413"/>
      <c r="H2" s="412"/>
      <c r="I2" s="413"/>
      <c r="J2" s="412"/>
      <c r="K2" s="418"/>
      <c r="L2" s="85">
        <v>1</v>
      </c>
      <c r="M2" s="418"/>
      <c r="N2" s="413"/>
      <c r="O2" s="412"/>
      <c r="P2" s="413"/>
      <c r="Q2" s="412"/>
      <c r="R2" s="413"/>
      <c r="S2" s="412"/>
      <c r="T2" s="413"/>
      <c r="U2" s="412"/>
      <c r="V2" s="413"/>
      <c r="W2" s="85">
        <v>2</v>
      </c>
      <c r="X2" s="178" t="s">
        <v>1</v>
      </c>
      <c r="Y2" s="48" t="s">
        <v>4</v>
      </c>
      <c r="Z2" s="38" t="s">
        <v>5</v>
      </c>
      <c r="AA2" s="44" t="s">
        <v>12</v>
      </c>
      <c r="AB2" s="60" t="s">
        <v>2</v>
      </c>
      <c r="AC2" s="48" t="s">
        <v>4</v>
      </c>
      <c r="AD2" s="37" t="s">
        <v>4</v>
      </c>
      <c r="AE2" s="165" t="s">
        <v>10</v>
      </c>
      <c r="AF2" s="44" t="s">
        <v>25</v>
      </c>
    </row>
    <row r="3" spans="1:32" s="3" customFormat="1" ht="16.5" thickBot="1">
      <c r="A3" s="333" t="s">
        <v>9</v>
      </c>
      <c r="B3" s="353" t="s">
        <v>5</v>
      </c>
      <c r="C3" s="353" t="s">
        <v>285</v>
      </c>
      <c r="D3" s="353" t="s">
        <v>6</v>
      </c>
      <c r="E3" s="352" t="s">
        <v>7</v>
      </c>
      <c r="F3" s="355"/>
      <c r="G3" s="356" t="s">
        <v>3</v>
      </c>
      <c r="H3" s="355"/>
      <c r="I3" s="356" t="s">
        <v>3</v>
      </c>
      <c r="J3" s="355"/>
      <c r="K3" s="357" t="s">
        <v>3</v>
      </c>
      <c r="L3" s="358"/>
      <c r="M3" s="359"/>
      <c r="N3" s="360" t="s">
        <v>3</v>
      </c>
      <c r="O3" s="357"/>
      <c r="P3" s="357" t="s">
        <v>3</v>
      </c>
      <c r="Q3" s="355"/>
      <c r="R3" s="356" t="s">
        <v>3</v>
      </c>
      <c r="S3" s="355"/>
      <c r="T3" s="356" t="s">
        <v>3</v>
      </c>
      <c r="U3" s="355"/>
      <c r="V3" s="356" t="s">
        <v>3</v>
      </c>
      <c r="W3" s="358"/>
      <c r="X3" s="358"/>
      <c r="Y3" s="68"/>
      <c r="Z3" s="29"/>
      <c r="AA3" s="62"/>
      <c r="AB3" s="35"/>
      <c r="AC3" s="68"/>
      <c r="AE3" s="166"/>
      <c r="AF3" s="64"/>
    </row>
    <row r="4" spans="1:32" ht="16.5" thickTop="1">
      <c r="A4" s="190" t="e">
        <f>'Class info'!#REF!</f>
        <v>#REF!</v>
      </c>
      <c r="B4" s="190" t="str">
        <f>Entry!B3</f>
        <v>McKinnon</v>
      </c>
      <c r="C4" s="190" t="str">
        <f>Entry!C3</f>
        <v>Putnam/Schneider</v>
      </c>
      <c r="D4" s="190"/>
      <c r="E4" s="190"/>
      <c r="F4" s="213">
        <v>1</v>
      </c>
      <c r="G4" s="213" t="s">
        <v>126</v>
      </c>
      <c r="H4" s="213">
        <v>1</v>
      </c>
      <c r="I4" s="213" t="s">
        <v>49</v>
      </c>
      <c r="J4" s="213">
        <v>35</v>
      </c>
      <c r="K4" s="181" t="s">
        <v>126</v>
      </c>
      <c r="L4" s="175">
        <f aca="true" t="shared" si="0" ref="L4:L53">F4+H4+J4</f>
        <v>37</v>
      </c>
      <c r="M4" s="223">
        <v>1</v>
      </c>
      <c r="N4" s="214" t="s">
        <v>49</v>
      </c>
      <c r="O4" s="213">
        <v>0</v>
      </c>
      <c r="P4" s="214" t="s">
        <v>128</v>
      </c>
      <c r="Q4" s="213">
        <v>0</v>
      </c>
      <c r="R4" s="214" t="s">
        <v>128</v>
      </c>
      <c r="S4" s="214">
        <v>1</v>
      </c>
      <c r="T4" s="214" t="s">
        <v>49</v>
      </c>
      <c r="U4" s="213">
        <v>1</v>
      </c>
      <c r="V4" s="213" t="s">
        <v>126</v>
      </c>
      <c r="W4" s="175">
        <f>M4+O4+Q4+S4+U4</f>
        <v>3</v>
      </c>
      <c r="X4" s="175">
        <f aca="true" t="shared" si="1" ref="X4:X16">W4+L4</f>
        <v>40</v>
      </c>
      <c r="Y4" s="57">
        <f aca="true" t="shared" si="2" ref="Y4:Y35">RANK(X4,$X$4:$X$53,1)</f>
        <v>8</v>
      </c>
      <c r="Z4" s="36" t="str">
        <f aca="true" t="shared" si="3" ref="Z4:Z12">B4</f>
        <v>McKinnon</v>
      </c>
      <c r="AA4" s="63" t="str">
        <f aca="true" t="shared" si="4" ref="AA4:AA12">C4</f>
        <v>Putnam/Schneider</v>
      </c>
      <c r="AB4" s="43" t="e">
        <f>X4+W4-#REF!</f>
        <v>#REF!</v>
      </c>
      <c r="AC4" s="57" t="e">
        <f aca="true" t="shared" si="5" ref="AC4:AC12">RANK(AB4,$AB$4:$AB$26,1)</f>
        <v>#REF!</v>
      </c>
      <c r="AD4" s="67">
        <v>1</v>
      </c>
      <c r="AE4" s="30">
        <f aca="true" t="shared" si="6" ref="AE4:AE12">E4</f>
        <v>0</v>
      </c>
      <c r="AF4" s="65"/>
    </row>
    <row r="5" spans="1:32" ht="15.75">
      <c r="A5" s="30" t="e">
        <f>'Class info'!#REF!</f>
        <v>#REF!</v>
      </c>
      <c r="B5" s="30" t="str">
        <f>Entry!B4</f>
        <v>Adams</v>
      </c>
      <c r="C5" s="30" t="str">
        <f>Entry!C4</f>
        <v>Bonaime</v>
      </c>
      <c r="D5" s="30"/>
      <c r="E5" s="30"/>
      <c r="F5" s="31">
        <v>1</v>
      </c>
      <c r="G5" s="31" t="s">
        <v>126</v>
      </c>
      <c r="H5" s="31">
        <v>2</v>
      </c>
      <c r="I5" s="31" t="s">
        <v>126</v>
      </c>
      <c r="J5" s="31">
        <v>26</v>
      </c>
      <c r="K5" s="77" t="s">
        <v>126</v>
      </c>
      <c r="L5" s="176">
        <f t="shared" si="0"/>
        <v>29</v>
      </c>
      <c r="M5" s="169">
        <v>1</v>
      </c>
      <c r="N5" s="31" t="s">
        <v>126</v>
      </c>
      <c r="O5" s="31">
        <v>1</v>
      </c>
      <c r="P5" s="31" t="s">
        <v>126</v>
      </c>
      <c r="Q5" s="31">
        <v>9</v>
      </c>
      <c r="R5" s="31" t="s">
        <v>49</v>
      </c>
      <c r="S5" s="31">
        <v>1</v>
      </c>
      <c r="T5" s="31" t="s">
        <v>126</v>
      </c>
      <c r="U5" s="31">
        <v>6</v>
      </c>
      <c r="V5" s="31" t="s">
        <v>49</v>
      </c>
      <c r="W5" s="176">
        <f aca="true" t="shared" si="7" ref="W5:W52">M5+O5+Q5+S5+U5</f>
        <v>18</v>
      </c>
      <c r="X5" s="176">
        <f t="shared" si="1"/>
        <v>47</v>
      </c>
      <c r="Y5" s="57">
        <f t="shared" si="2"/>
        <v>11</v>
      </c>
      <c r="Z5" s="36" t="str">
        <f t="shared" si="3"/>
        <v>Adams</v>
      </c>
      <c r="AA5" s="63" t="str">
        <f t="shared" si="4"/>
        <v>Bonaime</v>
      </c>
      <c r="AB5" s="43" t="e">
        <f>X5+W5-#REF!</f>
        <v>#REF!</v>
      </c>
      <c r="AC5" s="57" t="e">
        <f t="shared" si="5"/>
        <v>#REF!</v>
      </c>
      <c r="AD5" s="67">
        <v>3</v>
      </c>
      <c r="AE5" s="30">
        <f t="shared" si="6"/>
        <v>0</v>
      </c>
      <c r="AF5" s="65"/>
    </row>
    <row r="6" spans="1:32" ht="15.75">
      <c r="A6" s="30" t="e">
        <f>'Class info'!#REF!</f>
        <v>#REF!</v>
      </c>
      <c r="B6" s="30" t="str">
        <f>Entry!B5</f>
        <v>Wade</v>
      </c>
      <c r="C6" s="30" t="str">
        <f>Entry!C5</f>
        <v>Moghaddam</v>
      </c>
      <c r="D6" s="30"/>
      <c r="E6" s="30"/>
      <c r="F6" s="31">
        <v>2</v>
      </c>
      <c r="G6" s="31" t="s">
        <v>126</v>
      </c>
      <c r="H6" s="31">
        <v>6</v>
      </c>
      <c r="I6" s="31" t="s">
        <v>126</v>
      </c>
      <c r="J6" s="31">
        <v>23</v>
      </c>
      <c r="K6" s="77" t="s">
        <v>126</v>
      </c>
      <c r="L6" s="176">
        <f t="shared" si="0"/>
        <v>31</v>
      </c>
      <c r="M6" s="169">
        <v>3</v>
      </c>
      <c r="N6" s="31" t="s">
        <v>126</v>
      </c>
      <c r="O6" s="31">
        <v>2</v>
      </c>
      <c r="P6" s="31" t="s">
        <v>126</v>
      </c>
      <c r="Q6" s="31">
        <v>7</v>
      </c>
      <c r="R6" s="31" t="s">
        <v>49</v>
      </c>
      <c r="S6" s="31">
        <v>2</v>
      </c>
      <c r="T6" s="31" t="s">
        <v>126</v>
      </c>
      <c r="U6" s="31">
        <v>8</v>
      </c>
      <c r="V6" s="31" t="s">
        <v>49</v>
      </c>
      <c r="W6" s="176">
        <f t="shared" si="7"/>
        <v>22</v>
      </c>
      <c r="X6" s="176">
        <f t="shared" si="1"/>
        <v>53</v>
      </c>
      <c r="Y6" s="57">
        <f t="shared" si="2"/>
        <v>12</v>
      </c>
      <c r="Z6" s="36" t="str">
        <f t="shared" si="3"/>
        <v>Wade</v>
      </c>
      <c r="AA6" s="63" t="str">
        <f t="shared" si="4"/>
        <v>Moghaddam</v>
      </c>
      <c r="AB6" s="43" t="e">
        <f>X6+W6-#REF!</f>
        <v>#REF!</v>
      </c>
      <c r="AC6" s="57" t="e">
        <f t="shared" si="5"/>
        <v>#REF!</v>
      </c>
      <c r="AD6" s="67">
        <v>2</v>
      </c>
      <c r="AE6" s="30">
        <f t="shared" si="6"/>
        <v>0</v>
      </c>
      <c r="AF6" s="65"/>
    </row>
    <row r="7" spans="1:32" ht="15.75">
      <c r="A7" s="30" t="e">
        <f>'Class info'!#REF!</f>
        <v>#REF!</v>
      </c>
      <c r="B7" s="30" t="str">
        <f>Entry!B6</f>
        <v>Cole</v>
      </c>
      <c r="C7" s="30" t="str">
        <f>Entry!C6</f>
        <v>Corbett</v>
      </c>
      <c r="D7" s="30"/>
      <c r="E7" s="30"/>
      <c r="F7" s="31">
        <v>2</v>
      </c>
      <c r="G7" s="31" t="s">
        <v>126</v>
      </c>
      <c r="H7" s="31">
        <v>2</v>
      </c>
      <c r="I7" s="31" t="s">
        <v>126</v>
      </c>
      <c r="J7" s="31">
        <v>22</v>
      </c>
      <c r="K7" s="77" t="s">
        <v>126</v>
      </c>
      <c r="L7" s="176">
        <f t="shared" si="0"/>
        <v>26</v>
      </c>
      <c r="M7" s="169">
        <v>6</v>
      </c>
      <c r="N7" s="31" t="s">
        <v>49</v>
      </c>
      <c r="O7" s="31">
        <v>3</v>
      </c>
      <c r="P7" s="31" t="s">
        <v>49</v>
      </c>
      <c r="Q7" s="31">
        <v>4</v>
      </c>
      <c r="R7" s="31" t="s">
        <v>49</v>
      </c>
      <c r="S7" s="31">
        <v>1</v>
      </c>
      <c r="T7" s="31" t="s">
        <v>49</v>
      </c>
      <c r="U7" s="31">
        <v>1</v>
      </c>
      <c r="V7" s="31" t="s">
        <v>49</v>
      </c>
      <c r="W7" s="176">
        <f t="shared" si="7"/>
        <v>15</v>
      </c>
      <c r="X7" s="176">
        <f t="shared" si="1"/>
        <v>41</v>
      </c>
      <c r="Y7" s="57">
        <f t="shared" si="2"/>
        <v>9</v>
      </c>
      <c r="Z7" s="36" t="str">
        <f t="shared" si="3"/>
        <v>Cole</v>
      </c>
      <c r="AA7" s="63" t="str">
        <f t="shared" si="4"/>
        <v>Corbett</v>
      </c>
      <c r="AB7" s="43" t="e">
        <f>X7+W7-#REF!</f>
        <v>#REF!</v>
      </c>
      <c r="AC7" s="57" t="e">
        <f t="shared" si="5"/>
        <v>#REF!</v>
      </c>
      <c r="AD7" s="67">
        <v>7</v>
      </c>
      <c r="AE7" s="30">
        <f t="shared" si="6"/>
        <v>0</v>
      </c>
      <c r="AF7" s="65"/>
    </row>
    <row r="8" spans="1:32" ht="15.75">
      <c r="A8" s="30" t="e">
        <f>'Class info'!#REF!</f>
        <v>#REF!</v>
      </c>
      <c r="B8" s="30" t="str">
        <f>Entry!B7</f>
        <v>Blackie</v>
      </c>
      <c r="C8" s="30" t="str">
        <f>Entry!C7</f>
        <v>Blackie</v>
      </c>
      <c r="D8" s="30"/>
      <c r="E8" s="30"/>
      <c r="F8" s="31">
        <v>7</v>
      </c>
      <c r="G8" s="31" t="s">
        <v>49</v>
      </c>
      <c r="H8" s="31">
        <v>8</v>
      </c>
      <c r="I8" s="31" t="s">
        <v>49</v>
      </c>
      <c r="J8" s="31">
        <v>23</v>
      </c>
      <c r="K8" s="77" t="s">
        <v>126</v>
      </c>
      <c r="L8" s="176">
        <f t="shared" si="0"/>
        <v>38</v>
      </c>
      <c r="M8" s="169">
        <v>13</v>
      </c>
      <c r="N8" s="31" t="s">
        <v>49</v>
      </c>
      <c r="O8" s="31">
        <v>14</v>
      </c>
      <c r="P8" s="31" t="s">
        <v>49</v>
      </c>
      <c r="Q8" s="31">
        <v>34</v>
      </c>
      <c r="R8" s="31" t="s">
        <v>49</v>
      </c>
      <c r="S8" s="31">
        <v>8</v>
      </c>
      <c r="T8" s="31" t="s">
        <v>49</v>
      </c>
      <c r="U8" s="31">
        <v>42</v>
      </c>
      <c r="V8" s="31" t="s">
        <v>49</v>
      </c>
      <c r="W8" s="176">
        <f t="shared" si="7"/>
        <v>111</v>
      </c>
      <c r="X8" s="176">
        <f t="shared" si="1"/>
        <v>149</v>
      </c>
      <c r="Y8" s="57">
        <f t="shared" si="2"/>
        <v>36</v>
      </c>
      <c r="Z8" s="36" t="str">
        <f t="shared" si="3"/>
        <v>Blackie</v>
      </c>
      <c r="AA8" s="63" t="str">
        <f t="shared" si="4"/>
        <v>Blackie</v>
      </c>
      <c r="AB8" s="43" t="e">
        <f>X8+W8-#REF!</f>
        <v>#REF!</v>
      </c>
      <c r="AC8" s="57" t="e">
        <f t="shared" si="5"/>
        <v>#REF!</v>
      </c>
      <c r="AD8" s="67">
        <v>3</v>
      </c>
      <c r="AE8" s="30">
        <f t="shared" si="6"/>
        <v>0</v>
      </c>
      <c r="AF8" s="65"/>
    </row>
    <row r="9" spans="1:32" ht="15.75">
      <c r="A9" s="30" t="e">
        <f>'Class info'!#REF!</f>
        <v>#REF!</v>
      </c>
      <c r="B9" s="30" t="str">
        <f>Entry!B8</f>
        <v>Hines</v>
      </c>
      <c r="C9" s="30" t="str">
        <f>Entry!C8</f>
        <v>Zimmerman</v>
      </c>
      <c r="D9" s="30"/>
      <c r="E9" s="30"/>
      <c r="F9" s="31">
        <v>3</v>
      </c>
      <c r="G9" s="31" t="s">
        <v>126</v>
      </c>
      <c r="H9" s="31">
        <v>3</v>
      </c>
      <c r="I9" s="31" t="s">
        <v>49</v>
      </c>
      <c r="J9" s="31">
        <v>11</v>
      </c>
      <c r="K9" s="77" t="s">
        <v>49</v>
      </c>
      <c r="L9" s="176">
        <f t="shared" si="0"/>
        <v>17</v>
      </c>
      <c r="M9" s="169">
        <v>8</v>
      </c>
      <c r="N9" s="31" t="s">
        <v>126</v>
      </c>
      <c r="O9" s="31">
        <v>6</v>
      </c>
      <c r="P9" s="31" t="s">
        <v>49</v>
      </c>
      <c r="Q9" s="31">
        <v>6</v>
      </c>
      <c r="R9" s="31" t="s">
        <v>49</v>
      </c>
      <c r="S9" s="31">
        <v>1</v>
      </c>
      <c r="T9" s="31" t="s">
        <v>49</v>
      </c>
      <c r="U9" s="31">
        <v>1</v>
      </c>
      <c r="V9" s="31" t="s">
        <v>126</v>
      </c>
      <c r="W9" s="176">
        <f t="shared" si="7"/>
        <v>22</v>
      </c>
      <c r="X9" s="176">
        <f t="shared" si="1"/>
        <v>39</v>
      </c>
      <c r="Y9" s="57">
        <f t="shared" si="2"/>
        <v>6</v>
      </c>
      <c r="Z9" s="36" t="str">
        <f t="shared" si="3"/>
        <v>Hines</v>
      </c>
      <c r="AA9" s="63" t="str">
        <f t="shared" si="4"/>
        <v>Zimmerman</v>
      </c>
      <c r="AB9" s="43" t="e">
        <f>X9+W9-#REF!</f>
        <v>#REF!</v>
      </c>
      <c r="AC9" s="57" t="e">
        <f t="shared" si="5"/>
        <v>#REF!</v>
      </c>
      <c r="AD9" s="67">
        <v>2</v>
      </c>
      <c r="AE9" s="30">
        <f t="shared" si="6"/>
        <v>0</v>
      </c>
      <c r="AF9" s="65"/>
    </row>
    <row r="10" spans="1:32" ht="15.75">
      <c r="A10" s="30" t="e">
        <f>'Class info'!#REF!</f>
        <v>#REF!</v>
      </c>
      <c r="B10" s="30" t="str">
        <f>Entry!B9</f>
        <v>Cramer</v>
      </c>
      <c r="C10" s="30" t="str">
        <f>Entry!C9</f>
        <v>Cramer/Handow</v>
      </c>
      <c r="D10" s="30"/>
      <c r="E10" s="30"/>
      <c r="F10" s="31">
        <v>2</v>
      </c>
      <c r="G10" s="31" t="s">
        <v>126</v>
      </c>
      <c r="H10" s="31">
        <v>2</v>
      </c>
      <c r="I10" s="31" t="s">
        <v>126</v>
      </c>
      <c r="J10" s="31">
        <v>16</v>
      </c>
      <c r="K10" s="77" t="s">
        <v>126</v>
      </c>
      <c r="L10" s="176">
        <f t="shared" si="0"/>
        <v>20</v>
      </c>
      <c r="M10" s="169">
        <v>0</v>
      </c>
      <c r="N10" s="167" t="s">
        <v>128</v>
      </c>
      <c r="O10" s="31">
        <v>1</v>
      </c>
      <c r="P10" s="167" t="s">
        <v>49</v>
      </c>
      <c r="Q10" s="31">
        <v>1</v>
      </c>
      <c r="R10" s="31" t="s">
        <v>126</v>
      </c>
      <c r="S10" s="31">
        <v>5</v>
      </c>
      <c r="T10" s="31" t="s">
        <v>126</v>
      </c>
      <c r="U10" s="31">
        <v>2</v>
      </c>
      <c r="V10" s="31" t="s">
        <v>126</v>
      </c>
      <c r="W10" s="176">
        <f t="shared" si="7"/>
        <v>9</v>
      </c>
      <c r="X10" s="176">
        <f t="shared" si="1"/>
        <v>29</v>
      </c>
      <c r="Y10" s="57">
        <f t="shared" si="2"/>
        <v>4</v>
      </c>
      <c r="Z10" s="36" t="str">
        <f t="shared" si="3"/>
        <v>Cramer</v>
      </c>
      <c r="AA10" s="63" t="str">
        <f t="shared" si="4"/>
        <v>Cramer/Handow</v>
      </c>
      <c r="AB10" s="43" t="e">
        <f>X10+W10-#REF!</f>
        <v>#REF!</v>
      </c>
      <c r="AC10" s="57" t="e">
        <f t="shared" si="5"/>
        <v>#REF!</v>
      </c>
      <c r="AD10" s="67">
        <v>1</v>
      </c>
      <c r="AE10" s="30">
        <f t="shared" si="6"/>
        <v>0</v>
      </c>
      <c r="AF10" s="65"/>
    </row>
    <row r="11" spans="1:32" ht="15.75">
      <c r="A11" s="30" t="e">
        <f>'Class info'!#REF!</f>
        <v>#REF!</v>
      </c>
      <c r="B11" s="30" t="str">
        <f>Entry!B10</f>
        <v>Riddell</v>
      </c>
      <c r="C11" s="30" t="str">
        <f>Entry!C10</f>
        <v>Riddell</v>
      </c>
      <c r="D11" s="30"/>
      <c r="E11" s="30"/>
      <c r="F11" s="31">
        <v>6</v>
      </c>
      <c r="G11" s="31" t="s">
        <v>126</v>
      </c>
      <c r="H11" s="31">
        <v>5</v>
      </c>
      <c r="I11" s="31" t="s">
        <v>49</v>
      </c>
      <c r="J11" s="31">
        <v>38</v>
      </c>
      <c r="K11" s="77" t="s">
        <v>126</v>
      </c>
      <c r="L11" s="176">
        <f t="shared" si="0"/>
        <v>49</v>
      </c>
      <c r="M11" s="169">
        <v>1</v>
      </c>
      <c r="N11" s="31" t="s">
        <v>49</v>
      </c>
      <c r="O11" s="31">
        <v>2</v>
      </c>
      <c r="P11" s="31" t="s">
        <v>49</v>
      </c>
      <c r="Q11" s="31">
        <v>11</v>
      </c>
      <c r="R11" s="31" t="s">
        <v>49</v>
      </c>
      <c r="S11" s="31">
        <v>30</v>
      </c>
      <c r="T11" s="31" t="s">
        <v>49</v>
      </c>
      <c r="U11" s="31">
        <v>8</v>
      </c>
      <c r="V11" s="31" t="s">
        <v>49</v>
      </c>
      <c r="W11" s="176">
        <f t="shared" si="7"/>
        <v>52</v>
      </c>
      <c r="X11" s="176">
        <f t="shared" si="1"/>
        <v>101</v>
      </c>
      <c r="Y11" s="57">
        <f t="shared" si="2"/>
        <v>26</v>
      </c>
      <c r="Z11" s="36" t="str">
        <f t="shared" si="3"/>
        <v>Riddell</v>
      </c>
      <c r="AA11" s="63" t="str">
        <f t="shared" si="4"/>
        <v>Riddell</v>
      </c>
      <c r="AB11" s="43" t="e">
        <f>X11+W11-#REF!</f>
        <v>#REF!</v>
      </c>
      <c r="AC11" s="57" t="e">
        <f t="shared" si="5"/>
        <v>#REF!</v>
      </c>
      <c r="AD11" s="67">
        <v>2</v>
      </c>
      <c r="AE11" s="30">
        <f t="shared" si="6"/>
        <v>0</v>
      </c>
      <c r="AF11" s="65"/>
    </row>
    <row r="12" spans="1:32" ht="15.75">
      <c r="A12" s="30" t="e">
        <f>'Class info'!#REF!</f>
        <v>#REF!</v>
      </c>
      <c r="B12" s="30" t="str">
        <f>Entry!B11</f>
        <v>Hayslip</v>
      </c>
      <c r="C12" s="30" t="str">
        <f>Entry!C11</f>
        <v>Kriesen</v>
      </c>
      <c r="D12" s="30"/>
      <c r="E12" s="30" t="s">
        <v>17</v>
      </c>
      <c r="F12" s="31">
        <v>1</v>
      </c>
      <c r="G12" s="31" t="s">
        <v>49</v>
      </c>
      <c r="H12" s="31">
        <v>0</v>
      </c>
      <c r="I12" s="167" t="s">
        <v>128</v>
      </c>
      <c r="J12" s="31">
        <v>49</v>
      </c>
      <c r="K12" s="77" t="s">
        <v>126</v>
      </c>
      <c r="L12" s="176">
        <f t="shared" si="0"/>
        <v>50</v>
      </c>
      <c r="M12" s="169">
        <v>2</v>
      </c>
      <c r="N12" s="31" t="s">
        <v>126</v>
      </c>
      <c r="O12" s="31">
        <v>1</v>
      </c>
      <c r="P12" s="31" t="s">
        <v>49</v>
      </c>
      <c r="Q12" s="31">
        <v>1</v>
      </c>
      <c r="R12" s="31" t="s">
        <v>126</v>
      </c>
      <c r="S12" s="31">
        <v>2</v>
      </c>
      <c r="T12" s="31" t="s">
        <v>126</v>
      </c>
      <c r="U12" s="31">
        <v>2</v>
      </c>
      <c r="V12" s="31" t="s">
        <v>126</v>
      </c>
      <c r="W12" s="176">
        <f t="shared" si="7"/>
        <v>8</v>
      </c>
      <c r="X12" s="176">
        <f t="shared" si="1"/>
        <v>58</v>
      </c>
      <c r="Y12" s="57">
        <f t="shared" si="2"/>
        <v>13</v>
      </c>
      <c r="Z12" s="36" t="str">
        <f t="shared" si="3"/>
        <v>Hayslip</v>
      </c>
      <c r="AA12" s="63" t="str">
        <f t="shared" si="4"/>
        <v>Kriesen</v>
      </c>
      <c r="AB12" s="43" t="e">
        <f>X12+W12-#REF!</f>
        <v>#REF!</v>
      </c>
      <c r="AC12" s="57" t="e">
        <f t="shared" si="5"/>
        <v>#REF!</v>
      </c>
      <c r="AD12" s="67">
        <v>1</v>
      </c>
      <c r="AE12" s="30" t="str">
        <f t="shared" si="6"/>
        <v>SOP</v>
      </c>
      <c r="AF12" s="65"/>
    </row>
    <row r="13" spans="1:32" ht="15.75">
      <c r="A13" s="30">
        <v>11</v>
      </c>
      <c r="B13" s="30" t="str">
        <f>Entry!B12</f>
        <v>Pyck</v>
      </c>
      <c r="C13" s="30" t="str">
        <f>Entry!C12</f>
        <v>Nelson</v>
      </c>
      <c r="D13" s="30"/>
      <c r="E13" s="30"/>
      <c r="F13" s="31">
        <v>5</v>
      </c>
      <c r="G13" s="31" t="s">
        <v>126</v>
      </c>
      <c r="H13" s="31">
        <v>8</v>
      </c>
      <c r="I13" s="31" t="s">
        <v>126</v>
      </c>
      <c r="J13" s="31">
        <v>60</v>
      </c>
      <c r="K13" s="77" t="s">
        <v>126</v>
      </c>
      <c r="L13" s="176">
        <f t="shared" si="0"/>
        <v>73</v>
      </c>
      <c r="M13" s="169">
        <v>12</v>
      </c>
      <c r="N13" s="31" t="s">
        <v>49</v>
      </c>
      <c r="O13" s="31">
        <v>7</v>
      </c>
      <c r="P13" s="31" t="s">
        <v>49</v>
      </c>
      <c r="Q13" s="31">
        <v>8</v>
      </c>
      <c r="R13" s="31" t="s">
        <v>49</v>
      </c>
      <c r="S13" s="31">
        <v>22</v>
      </c>
      <c r="T13" s="31" t="s">
        <v>49</v>
      </c>
      <c r="U13" s="31">
        <v>4</v>
      </c>
      <c r="V13" s="31" t="s">
        <v>49</v>
      </c>
      <c r="W13" s="176">
        <f t="shared" si="7"/>
        <v>53</v>
      </c>
      <c r="X13" s="176">
        <f t="shared" si="1"/>
        <v>126</v>
      </c>
      <c r="Y13" s="57">
        <f t="shared" si="2"/>
        <v>30</v>
      </c>
      <c r="Z13" s="36"/>
      <c r="AA13" s="63"/>
      <c r="AB13" s="43"/>
      <c r="AC13" s="57"/>
      <c r="AD13" s="67"/>
      <c r="AE13" s="30"/>
      <c r="AF13" s="65"/>
    </row>
    <row r="14" spans="1:32" ht="15.75">
      <c r="A14" s="30" t="e">
        <f>'Class info'!#REF!</f>
        <v>#REF!</v>
      </c>
      <c r="B14" s="30" t="str">
        <f>Entry!B13</f>
        <v>Cairns</v>
      </c>
      <c r="C14" s="30" t="str">
        <f>Entry!C13</f>
        <v>Cairns</v>
      </c>
      <c r="D14" s="30"/>
      <c r="E14" s="30"/>
      <c r="F14" s="31">
        <v>2</v>
      </c>
      <c r="G14" s="31" t="s">
        <v>126</v>
      </c>
      <c r="H14" s="31">
        <v>1</v>
      </c>
      <c r="I14" s="31" t="s">
        <v>49</v>
      </c>
      <c r="J14" s="31">
        <v>60</v>
      </c>
      <c r="K14" s="77" t="s">
        <v>126</v>
      </c>
      <c r="L14" s="176">
        <f t="shared" si="0"/>
        <v>63</v>
      </c>
      <c r="M14" s="169">
        <v>9</v>
      </c>
      <c r="N14" s="31" t="s">
        <v>49</v>
      </c>
      <c r="O14" s="31">
        <v>3</v>
      </c>
      <c r="P14" s="31" t="s">
        <v>49</v>
      </c>
      <c r="Q14" s="31">
        <v>2</v>
      </c>
      <c r="R14" s="31" t="s">
        <v>49</v>
      </c>
      <c r="S14" s="31">
        <v>2</v>
      </c>
      <c r="T14" s="31" t="s">
        <v>49</v>
      </c>
      <c r="U14" s="31">
        <v>0</v>
      </c>
      <c r="V14" s="167" t="s">
        <v>128</v>
      </c>
      <c r="W14" s="176">
        <f t="shared" si="7"/>
        <v>16</v>
      </c>
      <c r="X14" s="176">
        <f t="shared" si="1"/>
        <v>79</v>
      </c>
      <c r="Y14" s="57">
        <f t="shared" si="2"/>
        <v>17</v>
      </c>
      <c r="Z14" s="36" t="str">
        <f aca="true" t="shared" si="8" ref="Z14:Z43">B14</f>
        <v>Cairns</v>
      </c>
      <c r="AA14" s="63" t="str">
        <f aca="true" t="shared" si="9" ref="AA14:AA43">C14</f>
        <v>Cairns</v>
      </c>
      <c r="AB14" s="43" t="e">
        <f>X14+W14-#REF!</f>
        <v>#REF!</v>
      </c>
      <c r="AC14" s="57" t="e">
        <f aca="true" t="shared" si="10" ref="AC14:AC53">RANK(AB14,$AB$4:$AB$26,1)</f>
        <v>#REF!</v>
      </c>
      <c r="AD14" s="67">
        <v>1</v>
      </c>
      <c r="AE14" s="30">
        <f aca="true" t="shared" si="11" ref="AE14:AE53">E14</f>
        <v>0</v>
      </c>
      <c r="AF14" s="65"/>
    </row>
    <row r="15" spans="1:32" s="3" customFormat="1" ht="15.75">
      <c r="A15" s="30" t="e">
        <f>'Class info'!#REF!</f>
        <v>#REF!</v>
      </c>
      <c r="B15" s="30" t="str">
        <f>Entry!B14</f>
        <v>Cook</v>
      </c>
      <c r="C15" s="30" t="str">
        <f>Entry!C14</f>
        <v>Cook</v>
      </c>
      <c r="D15" s="30"/>
      <c r="E15" s="30"/>
      <c r="F15" s="31">
        <v>1</v>
      </c>
      <c r="G15" s="31" t="s">
        <v>126</v>
      </c>
      <c r="H15" s="31">
        <v>5</v>
      </c>
      <c r="I15" s="31" t="s">
        <v>49</v>
      </c>
      <c r="J15" s="31">
        <v>16</v>
      </c>
      <c r="K15" s="77" t="s">
        <v>126</v>
      </c>
      <c r="L15" s="176">
        <f t="shared" si="0"/>
        <v>22</v>
      </c>
      <c r="M15" s="169">
        <v>7</v>
      </c>
      <c r="N15" s="31" t="s">
        <v>49</v>
      </c>
      <c r="O15" s="31">
        <v>13</v>
      </c>
      <c r="P15" s="31" t="s">
        <v>49</v>
      </c>
      <c r="Q15" s="31">
        <v>36</v>
      </c>
      <c r="R15" s="31" t="s">
        <v>49</v>
      </c>
      <c r="S15" s="31">
        <v>2</v>
      </c>
      <c r="T15" s="31" t="s">
        <v>49</v>
      </c>
      <c r="U15" s="31">
        <v>4</v>
      </c>
      <c r="V15" s="31" t="s">
        <v>49</v>
      </c>
      <c r="W15" s="176">
        <f t="shared" si="7"/>
        <v>62</v>
      </c>
      <c r="X15" s="176">
        <f t="shared" si="1"/>
        <v>84</v>
      </c>
      <c r="Y15" s="57">
        <f t="shared" si="2"/>
        <v>21</v>
      </c>
      <c r="Z15" s="36" t="str">
        <f t="shared" si="8"/>
        <v>Cook</v>
      </c>
      <c r="AA15" s="63" t="str">
        <f t="shared" si="9"/>
        <v>Cook</v>
      </c>
      <c r="AB15" s="43" t="e">
        <f>X15+W15-#REF!</f>
        <v>#REF!</v>
      </c>
      <c r="AC15" s="57" t="e">
        <f t="shared" si="10"/>
        <v>#REF!</v>
      </c>
      <c r="AD15" s="67">
        <v>2</v>
      </c>
      <c r="AE15" s="30">
        <f t="shared" si="11"/>
        <v>0</v>
      </c>
      <c r="AF15" s="65"/>
    </row>
    <row r="16" spans="1:32" ht="15.75">
      <c r="A16" s="30" t="e">
        <f>'Class info'!#REF!</f>
        <v>#REF!</v>
      </c>
      <c r="B16" s="30" t="str">
        <f>Entry!B15</f>
        <v>Holdaway</v>
      </c>
      <c r="C16" s="30" t="str">
        <f>Entry!C15</f>
        <v>Holdaway</v>
      </c>
      <c r="D16" s="30"/>
      <c r="E16" s="30"/>
      <c r="F16" s="31">
        <v>1</v>
      </c>
      <c r="G16" s="31" t="s">
        <v>49</v>
      </c>
      <c r="H16" s="31">
        <v>7</v>
      </c>
      <c r="I16" s="31" t="s">
        <v>49</v>
      </c>
      <c r="J16" s="31">
        <v>4</v>
      </c>
      <c r="K16" s="77" t="s">
        <v>49</v>
      </c>
      <c r="L16" s="176">
        <f t="shared" si="0"/>
        <v>12</v>
      </c>
      <c r="M16" s="169">
        <v>21</v>
      </c>
      <c r="N16" s="31" t="s">
        <v>49</v>
      </c>
      <c r="O16" s="31">
        <v>22</v>
      </c>
      <c r="P16" s="31" t="s">
        <v>49</v>
      </c>
      <c r="Q16" s="31">
        <v>12</v>
      </c>
      <c r="R16" s="31" t="s">
        <v>49</v>
      </c>
      <c r="S16" s="31">
        <v>13</v>
      </c>
      <c r="T16" s="31" t="s">
        <v>49</v>
      </c>
      <c r="U16" s="31">
        <v>1</v>
      </c>
      <c r="V16" s="31" t="s">
        <v>126</v>
      </c>
      <c r="W16" s="176">
        <f t="shared" si="7"/>
        <v>69</v>
      </c>
      <c r="X16" s="176">
        <f t="shared" si="1"/>
        <v>81</v>
      </c>
      <c r="Y16" s="57">
        <f t="shared" si="2"/>
        <v>18</v>
      </c>
      <c r="Z16" s="36" t="str">
        <f t="shared" si="8"/>
        <v>Holdaway</v>
      </c>
      <c r="AA16" s="63" t="str">
        <f t="shared" si="9"/>
        <v>Holdaway</v>
      </c>
      <c r="AB16" s="43" t="e">
        <f>X16+W16-#REF!</f>
        <v>#REF!</v>
      </c>
      <c r="AC16" s="57" t="e">
        <f t="shared" si="10"/>
        <v>#REF!</v>
      </c>
      <c r="AD16" s="67">
        <v>1</v>
      </c>
      <c r="AE16" s="30">
        <f t="shared" si="11"/>
        <v>0</v>
      </c>
      <c r="AF16" s="65"/>
    </row>
    <row r="17" spans="1:32" ht="15.75">
      <c r="A17" s="30" t="e">
        <f>'Class info'!#REF!</f>
        <v>#REF!</v>
      </c>
      <c r="B17" s="30" t="str">
        <f>Entry!B16</f>
        <v>Higgs</v>
      </c>
      <c r="C17" s="30" t="str">
        <f>Entry!C16</f>
        <v>Pettersson</v>
      </c>
      <c r="D17" s="30"/>
      <c r="E17" s="30" t="s">
        <v>188</v>
      </c>
      <c r="F17" s="31"/>
      <c r="G17" s="31"/>
      <c r="H17" s="31"/>
      <c r="I17" s="31"/>
      <c r="J17" s="31"/>
      <c r="K17" s="77"/>
      <c r="L17" s="176"/>
      <c r="M17" s="169"/>
      <c r="N17" s="31"/>
      <c r="O17" s="31"/>
      <c r="P17" s="31"/>
      <c r="Q17" s="31"/>
      <c r="R17" s="31"/>
      <c r="S17" s="31"/>
      <c r="T17" s="31"/>
      <c r="U17" s="31"/>
      <c r="V17" s="31"/>
      <c r="W17" s="176"/>
      <c r="X17" s="176" t="s">
        <v>190</v>
      </c>
      <c r="Y17" s="57" t="e">
        <f t="shared" si="2"/>
        <v>#VALUE!</v>
      </c>
      <c r="Z17" s="36" t="str">
        <f t="shared" si="8"/>
        <v>Higgs</v>
      </c>
      <c r="AA17" s="63" t="str">
        <f t="shared" si="9"/>
        <v>Pettersson</v>
      </c>
      <c r="AB17" s="43" t="e">
        <f>X17+W17-#REF!</f>
        <v>#VALUE!</v>
      </c>
      <c r="AC17" s="57" t="e">
        <f t="shared" si="10"/>
        <v>#VALUE!</v>
      </c>
      <c r="AD17" s="67">
        <v>3</v>
      </c>
      <c r="AE17" s="30" t="str">
        <f t="shared" si="11"/>
        <v>TOURING</v>
      </c>
      <c r="AF17" s="65"/>
    </row>
    <row r="18" spans="1:32" ht="15.75">
      <c r="A18" s="30" t="e">
        <f>'Class info'!#REF!</f>
        <v>#REF!</v>
      </c>
      <c r="B18" s="30" t="str">
        <f>Entry!B17</f>
        <v>Friend</v>
      </c>
      <c r="C18" s="30" t="str">
        <f>Entry!C17</f>
        <v>Thomas</v>
      </c>
      <c r="D18" s="30"/>
      <c r="E18" s="30"/>
      <c r="F18" s="31">
        <v>5</v>
      </c>
      <c r="G18" s="31" t="s">
        <v>49</v>
      </c>
      <c r="H18" s="31">
        <v>10</v>
      </c>
      <c r="I18" s="31" t="s">
        <v>49</v>
      </c>
      <c r="J18" s="31">
        <v>17</v>
      </c>
      <c r="K18" s="77" t="s">
        <v>49</v>
      </c>
      <c r="L18" s="176">
        <f t="shared" si="0"/>
        <v>32</v>
      </c>
      <c r="M18" s="169">
        <v>26</v>
      </c>
      <c r="N18" s="31" t="s">
        <v>49</v>
      </c>
      <c r="O18" s="31">
        <v>45</v>
      </c>
      <c r="P18" s="31" t="s">
        <v>49</v>
      </c>
      <c r="Q18" s="31">
        <v>60</v>
      </c>
      <c r="R18" s="31" t="s">
        <v>49</v>
      </c>
      <c r="S18" s="31">
        <v>39</v>
      </c>
      <c r="T18" s="31" t="s">
        <v>49</v>
      </c>
      <c r="U18" s="31">
        <v>60</v>
      </c>
      <c r="V18" s="31" t="s">
        <v>49</v>
      </c>
      <c r="W18" s="176">
        <v>200</v>
      </c>
      <c r="X18" s="176">
        <f aca="true" t="shared" si="12" ref="X18:X53">W18+L18</f>
        <v>232</v>
      </c>
      <c r="Y18" s="57">
        <f t="shared" si="2"/>
        <v>40</v>
      </c>
      <c r="Z18" s="36" t="str">
        <f t="shared" si="8"/>
        <v>Friend</v>
      </c>
      <c r="AA18" s="63" t="str">
        <f t="shared" si="9"/>
        <v>Thomas</v>
      </c>
      <c r="AB18" s="43" t="e">
        <f>X18+W18-#REF!</f>
        <v>#REF!</v>
      </c>
      <c r="AC18" s="57" t="e">
        <f t="shared" si="10"/>
        <v>#REF!</v>
      </c>
      <c r="AD18" s="67">
        <v>3</v>
      </c>
      <c r="AE18" s="30">
        <f t="shared" si="11"/>
        <v>0</v>
      </c>
      <c r="AF18" s="65"/>
    </row>
    <row r="19" spans="1:32" ht="15.75">
      <c r="A19" s="30" t="e">
        <f>'Class info'!#REF!</f>
        <v>#REF!</v>
      </c>
      <c r="B19" s="30" t="str">
        <f>Entry!B18</f>
        <v>Li</v>
      </c>
      <c r="C19" s="30" t="str">
        <f>Entry!C18</f>
        <v>Boyd</v>
      </c>
      <c r="D19" s="30"/>
      <c r="E19" s="30"/>
      <c r="F19" s="31">
        <v>0</v>
      </c>
      <c r="G19" s="167" t="s">
        <v>128</v>
      </c>
      <c r="H19" s="31">
        <v>1</v>
      </c>
      <c r="I19" s="31" t="s">
        <v>49</v>
      </c>
      <c r="J19" s="31">
        <v>3</v>
      </c>
      <c r="K19" s="77" t="s">
        <v>126</v>
      </c>
      <c r="L19" s="176">
        <f t="shared" si="0"/>
        <v>4</v>
      </c>
      <c r="M19" s="169">
        <v>8</v>
      </c>
      <c r="N19" s="31" t="s">
        <v>49</v>
      </c>
      <c r="O19" s="31">
        <v>3</v>
      </c>
      <c r="P19" s="167" t="s">
        <v>126</v>
      </c>
      <c r="Q19" s="31">
        <v>2</v>
      </c>
      <c r="R19" s="31" t="s">
        <v>126</v>
      </c>
      <c r="S19" s="31">
        <v>1</v>
      </c>
      <c r="T19" s="31" t="s">
        <v>126</v>
      </c>
      <c r="U19" s="31">
        <v>6</v>
      </c>
      <c r="V19" s="31" t="s">
        <v>126</v>
      </c>
      <c r="W19" s="176">
        <f t="shared" si="7"/>
        <v>20</v>
      </c>
      <c r="X19" s="176">
        <f t="shared" si="12"/>
        <v>24</v>
      </c>
      <c r="Y19" s="57">
        <f t="shared" si="2"/>
        <v>3</v>
      </c>
      <c r="Z19" s="36" t="str">
        <f t="shared" si="8"/>
        <v>Li</v>
      </c>
      <c r="AA19" s="63" t="str">
        <f t="shared" si="9"/>
        <v>Boyd</v>
      </c>
      <c r="AB19" s="43" t="e">
        <f>X19+W19-#REF!</f>
        <v>#REF!</v>
      </c>
      <c r="AC19" s="57" t="e">
        <f t="shared" si="10"/>
        <v>#REF!</v>
      </c>
      <c r="AD19" s="67">
        <v>7</v>
      </c>
      <c r="AE19" s="30">
        <f t="shared" si="11"/>
        <v>0</v>
      </c>
      <c r="AF19" s="65"/>
    </row>
    <row r="20" spans="1:32" ht="15.75">
      <c r="A20" s="30" t="e">
        <f>'Class info'!#REF!</f>
        <v>#REF!</v>
      </c>
      <c r="B20" s="30" t="str">
        <f>Entry!B19</f>
        <v>Pollock</v>
      </c>
      <c r="C20" s="30" t="str">
        <f>Entry!C19</f>
        <v>Pollock</v>
      </c>
      <c r="D20" s="30"/>
      <c r="E20" s="30"/>
      <c r="F20" s="31">
        <v>5</v>
      </c>
      <c r="G20" s="31" t="s">
        <v>126</v>
      </c>
      <c r="H20" s="31">
        <v>7</v>
      </c>
      <c r="I20" s="31" t="s">
        <v>126</v>
      </c>
      <c r="J20" s="31">
        <v>60</v>
      </c>
      <c r="K20" s="77" t="s">
        <v>126</v>
      </c>
      <c r="L20" s="176">
        <f t="shared" si="0"/>
        <v>72</v>
      </c>
      <c r="M20" s="169">
        <v>19</v>
      </c>
      <c r="N20" s="31" t="s">
        <v>49</v>
      </c>
      <c r="O20" s="31">
        <v>60</v>
      </c>
      <c r="P20" s="31" t="s">
        <v>49</v>
      </c>
      <c r="Q20" s="31">
        <v>60</v>
      </c>
      <c r="R20" s="31" t="s">
        <v>49</v>
      </c>
      <c r="S20" s="31">
        <v>60</v>
      </c>
      <c r="T20" s="31" t="s">
        <v>49</v>
      </c>
      <c r="U20" s="31">
        <v>60</v>
      </c>
      <c r="V20" s="31" t="s">
        <v>49</v>
      </c>
      <c r="W20" s="176">
        <v>200</v>
      </c>
      <c r="X20" s="176">
        <f t="shared" si="12"/>
        <v>272</v>
      </c>
      <c r="Y20" s="57">
        <f t="shared" si="2"/>
        <v>42</v>
      </c>
      <c r="Z20" s="36" t="str">
        <f t="shared" si="8"/>
        <v>Pollock</v>
      </c>
      <c r="AA20" s="63" t="str">
        <f t="shared" si="9"/>
        <v>Pollock</v>
      </c>
      <c r="AB20" s="43" t="e">
        <f>X20+W20-#REF!</f>
        <v>#REF!</v>
      </c>
      <c r="AC20" s="57" t="e">
        <f t="shared" si="10"/>
        <v>#REF!</v>
      </c>
      <c r="AD20" s="67">
        <v>7</v>
      </c>
      <c r="AE20" s="30">
        <f t="shared" si="11"/>
        <v>0</v>
      </c>
      <c r="AF20" s="65"/>
    </row>
    <row r="21" spans="1:32" ht="15.75">
      <c r="A21" s="30" t="e">
        <f>'Class info'!#REF!</f>
        <v>#REF!</v>
      </c>
      <c r="B21" s="30" t="str">
        <f>Entry!B20</f>
        <v>Neff</v>
      </c>
      <c r="C21" s="30" t="str">
        <f>Entry!C20</f>
        <v>Holland</v>
      </c>
      <c r="D21" s="30"/>
      <c r="E21" s="30"/>
      <c r="F21" s="31">
        <v>1</v>
      </c>
      <c r="G21" s="31" t="s">
        <v>49</v>
      </c>
      <c r="H21" s="31">
        <v>4</v>
      </c>
      <c r="I21" s="31" t="s">
        <v>49</v>
      </c>
      <c r="J21" s="31">
        <v>60</v>
      </c>
      <c r="K21" s="77" t="s">
        <v>126</v>
      </c>
      <c r="L21" s="176">
        <f t="shared" si="0"/>
        <v>65</v>
      </c>
      <c r="M21" s="169">
        <v>7</v>
      </c>
      <c r="N21" s="31" t="s">
        <v>49</v>
      </c>
      <c r="O21" s="31">
        <v>1</v>
      </c>
      <c r="P21" s="31" t="s">
        <v>49</v>
      </c>
      <c r="Q21" s="31">
        <v>5</v>
      </c>
      <c r="R21" s="31" t="s">
        <v>49</v>
      </c>
      <c r="S21" s="31">
        <v>5</v>
      </c>
      <c r="T21" s="31" t="s">
        <v>49</v>
      </c>
      <c r="U21" s="31">
        <v>5</v>
      </c>
      <c r="V21" s="31" t="s">
        <v>49</v>
      </c>
      <c r="W21" s="176">
        <f t="shared" si="7"/>
        <v>23</v>
      </c>
      <c r="X21" s="176">
        <f t="shared" si="12"/>
        <v>88</v>
      </c>
      <c r="Y21" s="57">
        <f t="shared" si="2"/>
        <v>22</v>
      </c>
      <c r="Z21" s="36" t="str">
        <f t="shared" si="8"/>
        <v>Neff</v>
      </c>
      <c r="AA21" s="63" t="str">
        <f t="shared" si="9"/>
        <v>Holland</v>
      </c>
      <c r="AB21" s="43" t="e">
        <f>X21+W21-#REF!</f>
        <v>#REF!</v>
      </c>
      <c r="AC21" s="57" t="e">
        <f t="shared" si="10"/>
        <v>#REF!</v>
      </c>
      <c r="AD21" s="67">
        <v>6</v>
      </c>
      <c r="AE21" s="30">
        <f t="shared" si="11"/>
        <v>0</v>
      </c>
      <c r="AF21" s="65"/>
    </row>
    <row r="22" spans="1:32" ht="15.75">
      <c r="A22" s="30" t="e">
        <f>'Class info'!#REF!</f>
        <v>#REF!</v>
      </c>
      <c r="B22" s="30" t="str">
        <f>Entry!B21</f>
        <v>Perkins</v>
      </c>
      <c r="C22" s="30" t="str">
        <f>Entry!C21</f>
        <v>Perkins</v>
      </c>
      <c r="D22" s="30"/>
      <c r="E22" s="30"/>
      <c r="F22" s="31">
        <v>0</v>
      </c>
      <c r="G22" s="167" t="s">
        <v>128</v>
      </c>
      <c r="H22" s="31">
        <v>2</v>
      </c>
      <c r="I22" s="31" t="s">
        <v>126</v>
      </c>
      <c r="J22" s="31">
        <v>60</v>
      </c>
      <c r="K22" s="77" t="s">
        <v>126</v>
      </c>
      <c r="L22" s="176">
        <f t="shared" si="0"/>
        <v>62</v>
      </c>
      <c r="M22" s="169">
        <v>3</v>
      </c>
      <c r="N22" s="167" t="s">
        <v>49</v>
      </c>
      <c r="O22" s="31">
        <v>13</v>
      </c>
      <c r="P22" s="31" t="s">
        <v>126</v>
      </c>
      <c r="Q22" s="31">
        <v>1</v>
      </c>
      <c r="R22" s="31" t="s">
        <v>49</v>
      </c>
      <c r="S22" s="31">
        <v>1</v>
      </c>
      <c r="T22" s="31" t="s">
        <v>49</v>
      </c>
      <c r="U22" s="31">
        <v>1</v>
      </c>
      <c r="V22" s="31" t="s">
        <v>126</v>
      </c>
      <c r="W22" s="176">
        <f t="shared" si="7"/>
        <v>19</v>
      </c>
      <c r="X22" s="176">
        <f t="shared" si="12"/>
        <v>81</v>
      </c>
      <c r="Y22" s="57">
        <f t="shared" si="2"/>
        <v>18</v>
      </c>
      <c r="Z22" s="36" t="str">
        <f t="shared" si="8"/>
        <v>Perkins</v>
      </c>
      <c r="AA22" s="63" t="str">
        <f t="shared" si="9"/>
        <v>Perkins</v>
      </c>
      <c r="AB22" s="43" t="e">
        <f>X22+W22-#REF!</f>
        <v>#REF!</v>
      </c>
      <c r="AC22" s="57" t="e">
        <f t="shared" si="10"/>
        <v>#REF!</v>
      </c>
      <c r="AD22" s="67">
        <v>5</v>
      </c>
      <c r="AE22" s="30">
        <f t="shared" si="11"/>
        <v>0</v>
      </c>
      <c r="AF22" s="65"/>
    </row>
    <row r="23" spans="1:32" ht="15.75">
      <c r="A23" s="30" t="e">
        <f>'Class info'!#REF!</f>
        <v>#REF!</v>
      </c>
      <c r="B23" s="30" t="str">
        <f>Entry!B22</f>
        <v>Koon</v>
      </c>
      <c r="C23" s="30" t="str">
        <f>Entry!C22</f>
        <v>Bonkoski</v>
      </c>
      <c r="D23" s="30"/>
      <c r="E23" s="30"/>
      <c r="F23" s="31">
        <v>1</v>
      </c>
      <c r="G23" s="31" t="s">
        <v>126</v>
      </c>
      <c r="H23" s="31">
        <v>2</v>
      </c>
      <c r="I23" s="31" t="s">
        <v>49</v>
      </c>
      <c r="J23" s="31">
        <v>24</v>
      </c>
      <c r="K23" s="77" t="s">
        <v>126</v>
      </c>
      <c r="L23" s="176">
        <f t="shared" si="0"/>
        <v>27</v>
      </c>
      <c r="M23" s="169">
        <v>0</v>
      </c>
      <c r="N23" s="167" t="s">
        <v>128</v>
      </c>
      <c r="O23" s="31">
        <v>1</v>
      </c>
      <c r="P23" s="31" t="s">
        <v>126</v>
      </c>
      <c r="Q23" s="31">
        <v>5</v>
      </c>
      <c r="R23" s="167" t="s">
        <v>49</v>
      </c>
      <c r="S23" s="167">
        <v>3</v>
      </c>
      <c r="T23" s="167" t="s">
        <v>126</v>
      </c>
      <c r="U23" s="31">
        <v>1</v>
      </c>
      <c r="V23" s="31" t="s">
        <v>49</v>
      </c>
      <c r="W23" s="176">
        <f t="shared" si="7"/>
        <v>10</v>
      </c>
      <c r="X23" s="176">
        <f t="shared" si="12"/>
        <v>37</v>
      </c>
      <c r="Y23" s="57">
        <f t="shared" si="2"/>
        <v>5</v>
      </c>
      <c r="Z23" s="36" t="str">
        <f t="shared" si="8"/>
        <v>Koon</v>
      </c>
      <c r="AA23" s="63" t="str">
        <f t="shared" si="9"/>
        <v>Bonkoski</v>
      </c>
      <c r="AB23" s="43" t="e">
        <f>X23+W23-#REF!</f>
        <v>#REF!</v>
      </c>
      <c r="AC23" s="57" t="e">
        <f t="shared" si="10"/>
        <v>#REF!</v>
      </c>
      <c r="AD23" s="67">
        <v>4</v>
      </c>
      <c r="AE23" s="30">
        <f t="shared" si="11"/>
        <v>0</v>
      </c>
      <c r="AF23" s="65"/>
    </row>
    <row r="24" spans="1:32" ht="15.75">
      <c r="A24" s="30" t="e">
        <f>'Class info'!#REF!</f>
        <v>#REF!</v>
      </c>
      <c r="B24" s="30" t="str">
        <f>Entry!B23</f>
        <v>O'Leary</v>
      </c>
      <c r="C24" s="30" t="str">
        <f>Entry!C23</f>
        <v>Landaker/O'Leary</v>
      </c>
      <c r="D24" s="30"/>
      <c r="E24" s="30"/>
      <c r="F24" s="31">
        <v>8</v>
      </c>
      <c r="G24" s="31" t="s">
        <v>49</v>
      </c>
      <c r="H24" s="31">
        <v>10</v>
      </c>
      <c r="I24" s="31" t="s">
        <v>49</v>
      </c>
      <c r="J24" s="31">
        <v>45</v>
      </c>
      <c r="K24" s="77" t="s">
        <v>126</v>
      </c>
      <c r="L24" s="176">
        <f t="shared" si="0"/>
        <v>63</v>
      </c>
      <c r="M24" s="169">
        <v>13</v>
      </c>
      <c r="N24" s="31" t="s">
        <v>49</v>
      </c>
      <c r="O24" s="31">
        <v>16</v>
      </c>
      <c r="P24" s="31" t="s">
        <v>49</v>
      </c>
      <c r="Q24" s="31">
        <v>24</v>
      </c>
      <c r="R24" s="31" t="s">
        <v>49</v>
      </c>
      <c r="S24" s="31">
        <v>5</v>
      </c>
      <c r="T24" s="31" t="s">
        <v>49</v>
      </c>
      <c r="U24" s="31">
        <v>27</v>
      </c>
      <c r="V24" s="31" t="s">
        <v>49</v>
      </c>
      <c r="W24" s="176">
        <f t="shared" si="7"/>
        <v>85</v>
      </c>
      <c r="X24" s="176">
        <f t="shared" si="12"/>
        <v>148</v>
      </c>
      <c r="Y24" s="57">
        <f t="shared" si="2"/>
        <v>35</v>
      </c>
      <c r="Z24" s="36" t="str">
        <f t="shared" si="8"/>
        <v>O'Leary</v>
      </c>
      <c r="AA24" s="63" t="str">
        <f t="shared" si="9"/>
        <v>Landaker/O'Leary</v>
      </c>
      <c r="AB24" s="43" t="e">
        <f>X24+W24-#REF!</f>
        <v>#REF!</v>
      </c>
      <c r="AC24" s="57" t="e">
        <f t="shared" si="10"/>
        <v>#REF!</v>
      </c>
      <c r="AD24" s="67">
        <v>2</v>
      </c>
      <c r="AE24" s="30">
        <f t="shared" si="11"/>
        <v>0</v>
      </c>
      <c r="AF24" s="65"/>
    </row>
    <row r="25" spans="1:32" ht="15.75">
      <c r="A25" s="30" t="e">
        <f>'Class info'!#REF!</f>
        <v>#REF!</v>
      </c>
      <c r="B25" s="30" t="str">
        <f>Entry!B24</f>
        <v>Wacker</v>
      </c>
      <c r="C25" s="30" t="str">
        <f>Entry!C24</f>
        <v>Metcalf</v>
      </c>
      <c r="D25" s="30"/>
      <c r="E25" s="30"/>
      <c r="F25" s="31">
        <v>2</v>
      </c>
      <c r="G25" s="31" t="s">
        <v>126</v>
      </c>
      <c r="H25" s="31">
        <v>5</v>
      </c>
      <c r="I25" s="31" t="s">
        <v>49</v>
      </c>
      <c r="J25" s="31">
        <v>41</v>
      </c>
      <c r="K25" s="77" t="s">
        <v>126</v>
      </c>
      <c r="L25" s="176">
        <f t="shared" si="0"/>
        <v>48</v>
      </c>
      <c r="M25" s="169">
        <v>60</v>
      </c>
      <c r="N25" s="176" t="s">
        <v>49</v>
      </c>
      <c r="O25" s="31">
        <v>60</v>
      </c>
      <c r="P25" s="31" t="s">
        <v>49</v>
      </c>
      <c r="Q25" s="31">
        <v>60</v>
      </c>
      <c r="R25" s="31" t="s">
        <v>49</v>
      </c>
      <c r="S25" s="31">
        <v>60</v>
      </c>
      <c r="T25" s="31" t="s">
        <v>49</v>
      </c>
      <c r="U25" s="31">
        <v>60</v>
      </c>
      <c r="V25" s="31" t="s">
        <v>49</v>
      </c>
      <c r="W25" s="176">
        <v>200</v>
      </c>
      <c r="X25" s="176">
        <f t="shared" si="12"/>
        <v>248</v>
      </c>
      <c r="Y25" s="57">
        <f t="shared" si="2"/>
        <v>41</v>
      </c>
      <c r="Z25" s="36" t="str">
        <f t="shared" si="8"/>
        <v>Wacker</v>
      </c>
      <c r="AA25" s="63" t="str">
        <f t="shared" si="9"/>
        <v>Metcalf</v>
      </c>
      <c r="AB25" s="43" t="e">
        <f>X25+W25-#REF!</f>
        <v>#REF!</v>
      </c>
      <c r="AC25" s="57" t="e">
        <f t="shared" si="10"/>
        <v>#REF!</v>
      </c>
      <c r="AD25" s="67" t="s">
        <v>26</v>
      </c>
      <c r="AE25" s="30">
        <f t="shared" si="11"/>
        <v>0</v>
      </c>
      <c r="AF25" s="65"/>
    </row>
    <row r="26" spans="1:32" s="3" customFormat="1" ht="15.75">
      <c r="A26" s="30" t="e">
        <f>'Class info'!#REF!</f>
        <v>#REF!</v>
      </c>
      <c r="B26" s="30" t="str">
        <f>Entry!B25</f>
        <v>Eisleben</v>
      </c>
      <c r="C26" s="30" t="str">
        <f>Entry!C25</f>
        <v>Eisleben</v>
      </c>
      <c r="D26" s="30"/>
      <c r="E26" s="30"/>
      <c r="F26" s="31">
        <v>3</v>
      </c>
      <c r="G26" s="31" t="s">
        <v>126</v>
      </c>
      <c r="H26" s="31">
        <v>10</v>
      </c>
      <c r="I26" s="31" t="s">
        <v>49</v>
      </c>
      <c r="J26" s="31">
        <v>60</v>
      </c>
      <c r="K26" s="77" t="s">
        <v>126</v>
      </c>
      <c r="L26" s="176">
        <f t="shared" si="0"/>
        <v>73</v>
      </c>
      <c r="M26" s="169">
        <v>60</v>
      </c>
      <c r="N26" s="31" t="s">
        <v>49</v>
      </c>
      <c r="O26" s="31">
        <v>60</v>
      </c>
      <c r="P26" s="31" t="s">
        <v>49</v>
      </c>
      <c r="Q26" s="31">
        <v>60</v>
      </c>
      <c r="R26" s="31" t="s">
        <v>49</v>
      </c>
      <c r="S26" s="31">
        <v>60</v>
      </c>
      <c r="T26" s="31" t="s">
        <v>49</v>
      </c>
      <c r="U26" s="31">
        <v>60</v>
      </c>
      <c r="V26" s="31" t="s">
        <v>49</v>
      </c>
      <c r="W26" s="176">
        <v>200</v>
      </c>
      <c r="X26" s="176">
        <f t="shared" si="12"/>
        <v>273</v>
      </c>
      <c r="Y26" s="57">
        <f t="shared" si="2"/>
        <v>43</v>
      </c>
      <c r="Z26" s="36" t="str">
        <f t="shared" si="8"/>
        <v>Eisleben</v>
      </c>
      <c r="AA26" s="63" t="str">
        <f t="shared" si="9"/>
        <v>Eisleben</v>
      </c>
      <c r="AB26" s="43" t="e">
        <f>X26+W26-#REF!</f>
        <v>#REF!</v>
      </c>
      <c r="AC26" s="57" t="e">
        <f t="shared" si="10"/>
        <v>#REF!</v>
      </c>
      <c r="AD26" s="67" t="s">
        <v>26</v>
      </c>
      <c r="AE26" s="30">
        <f t="shared" si="11"/>
        <v>0</v>
      </c>
      <c r="AF26" s="65"/>
    </row>
    <row r="27" spans="1:32" s="3" customFormat="1" ht="15.75">
      <c r="A27" s="30" t="e">
        <f>'Class info'!#REF!</f>
        <v>#REF!</v>
      </c>
      <c r="B27" s="30" t="str">
        <f>Entry!B26</f>
        <v>Theriault</v>
      </c>
      <c r="C27" s="30" t="str">
        <f>Entry!C26</f>
        <v>Pickles</v>
      </c>
      <c r="D27" s="30"/>
      <c r="E27" s="30"/>
      <c r="F27" s="31">
        <v>1</v>
      </c>
      <c r="G27" s="31" t="s">
        <v>49</v>
      </c>
      <c r="H27" s="31">
        <v>0</v>
      </c>
      <c r="I27" s="167" t="s">
        <v>128</v>
      </c>
      <c r="J27" s="31">
        <v>60</v>
      </c>
      <c r="K27" s="77" t="s">
        <v>126</v>
      </c>
      <c r="L27" s="176">
        <f t="shared" si="0"/>
        <v>61</v>
      </c>
      <c r="M27" s="169">
        <v>9</v>
      </c>
      <c r="N27" s="31" t="s">
        <v>49</v>
      </c>
      <c r="O27" s="31">
        <v>23</v>
      </c>
      <c r="P27" s="31" t="s">
        <v>49</v>
      </c>
      <c r="Q27" s="31">
        <v>29</v>
      </c>
      <c r="R27" s="31" t="s">
        <v>49</v>
      </c>
      <c r="S27" s="31">
        <v>12</v>
      </c>
      <c r="T27" s="31" t="s">
        <v>49</v>
      </c>
      <c r="U27" s="31">
        <v>7</v>
      </c>
      <c r="V27" s="31" t="s">
        <v>49</v>
      </c>
      <c r="W27" s="176">
        <f t="shared" si="7"/>
        <v>80</v>
      </c>
      <c r="X27" s="176">
        <f t="shared" si="12"/>
        <v>141</v>
      </c>
      <c r="Y27" s="57">
        <f t="shared" si="2"/>
        <v>34</v>
      </c>
      <c r="Z27" s="36" t="str">
        <f t="shared" si="8"/>
        <v>Theriault</v>
      </c>
      <c r="AA27" s="63" t="str">
        <f t="shared" si="9"/>
        <v>Pickles</v>
      </c>
      <c r="AB27" s="43" t="e">
        <f>X27+W27-#REF!</f>
        <v>#REF!</v>
      </c>
      <c r="AC27" s="57" t="e">
        <f t="shared" si="10"/>
        <v>#REF!</v>
      </c>
      <c r="AD27" s="67" t="s">
        <v>26</v>
      </c>
      <c r="AE27" s="30">
        <f t="shared" si="11"/>
        <v>0</v>
      </c>
      <c r="AF27" s="65"/>
    </row>
    <row r="28" spans="1:32" s="3" customFormat="1" ht="16.5" thickBot="1">
      <c r="A28" s="215">
        <v>29</v>
      </c>
      <c r="B28" s="215" t="str">
        <f>Entry!B27</f>
        <v>Biggers</v>
      </c>
      <c r="C28" s="215" t="str">
        <f>Entry!C27</f>
        <v>Danylo/Steel</v>
      </c>
      <c r="D28" s="215"/>
      <c r="E28" s="215"/>
      <c r="F28" s="216">
        <v>1</v>
      </c>
      <c r="G28" s="216" t="s">
        <v>49</v>
      </c>
      <c r="H28" s="216">
        <v>0</v>
      </c>
      <c r="I28" s="217" t="s">
        <v>128</v>
      </c>
      <c r="J28" s="216">
        <v>57</v>
      </c>
      <c r="K28" s="219" t="s">
        <v>126</v>
      </c>
      <c r="L28" s="220">
        <f t="shared" si="0"/>
        <v>58</v>
      </c>
      <c r="M28" s="224">
        <v>4</v>
      </c>
      <c r="N28" s="216" t="s">
        <v>49</v>
      </c>
      <c r="O28" s="216">
        <v>9</v>
      </c>
      <c r="P28" s="216" t="s">
        <v>49</v>
      </c>
      <c r="Q28" s="216">
        <v>14</v>
      </c>
      <c r="R28" s="216" t="s">
        <v>49</v>
      </c>
      <c r="S28" s="216">
        <v>11</v>
      </c>
      <c r="T28" s="216" t="s">
        <v>49</v>
      </c>
      <c r="U28" s="216">
        <v>6</v>
      </c>
      <c r="V28" s="216" t="s">
        <v>49</v>
      </c>
      <c r="W28" s="220">
        <f t="shared" si="7"/>
        <v>44</v>
      </c>
      <c r="X28" s="220">
        <f t="shared" si="12"/>
        <v>102</v>
      </c>
      <c r="Y28" s="57">
        <f t="shared" si="2"/>
        <v>27</v>
      </c>
      <c r="Z28" s="36" t="str">
        <f t="shared" si="8"/>
        <v>Biggers</v>
      </c>
      <c r="AA28" s="63" t="str">
        <f t="shared" si="9"/>
        <v>Danylo/Steel</v>
      </c>
      <c r="AB28" s="43" t="e">
        <f>X28+W28-#REF!</f>
        <v>#REF!</v>
      </c>
      <c r="AC28" s="57" t="e">
        <f t="shared" si="10"/>
        <v>#REF!</v>
      </c>
      <c r="AD28" s="67" t="s">
        <v>26</v>
      </c>
      <c r="AE28" s="30">
        <f t="shared" si="11"/>
        <v>0</v>
      </c>
      <c r="AF28" s="65"/>
    </row>
    <row r="29" spans="1:32" s="3" customFormat="1" ht="16.5" thickTop="1">
      <c r="A29" s="190">
        <v>31</v>
      </c>
      <c r="B29" s="190" t="str">
        <f>Entry!B28</f>
        <v>Alley</v>
      </c>
      <c r="C29" s="190"/>
      <c r="D29" s="190"/>
      <c r="E29" s="190"/>
      <c r="F29" s="213">
        <v>0</v>
      </c>
      <c r="G29" s="214" t="s">
        <v>128</v>
      </c>
      <c r="H29" s="213">
        <v>2</v>
      </c>
      <c r="I29" s="213" t="s">
        <v>49</v>
      </c>
      <c r="J29" s="213">
        <v>2</v>
      </c>
      <c r="K29" s="181" t="s">
        <v>49</v>
      </c>
      <c r="L29" s="175">
        <f t="shared" si="0"/>
        <v>4</v>
      </c>
      <c r="M29" s="223">
        <v>13</v>
      </c>
      <c r="N29" s="213" t="s">
        <v>49</v>
      </c>
      <c r="O29" s="213">
        <v>24</v>
      </c>
      <c r="P29" s="214" t="s">
        <v>49</v>
      </c>
      <c r="Q29" s="213">
        <v>12</v>
      </c>
      <c r="R29" s="213" t="s">
        <v>49</v>
      </c>
      <c r="S29" s="213">
        <v>24</v>
      </c>
      <c r="T29" s="213" t="s">
        <v>49</v>
      </c>
      <c r="U29" s="213">
        <v>11</v>
      </c>
      <c r="V29" s="213" t="s">
        <v>49</v>
      </c>
      <c r="W29" s="175">
        <f t="shared" si="7"/>
        <v>84</v>
      </c>
      <c r="X29" s="175">
        <f t="shared" si="12"/>
        <v>88</v>
      </c>
      <c r="Y29" s="57">
        <f t="shared" si="2"/>
        <v>22</v>
      </c>
      <c r="Z29" s="36" t="str">
        <f t="shared" si="8"/>
        <v>Alley</v>
      </c>
      <c r="AA29" s="63">
        <f t="shared" si="9"/>
        <v>0</v>
      </c>
      <c r="AB29" s="43" t="e">
        <f>X29+W29-#REF!</f>
        <v>#REF!</v>
      </c>
      <c r="AC29" s="57" t="e">
        <f t="shared" si="10"/>
        <v>#REF!</v>
      </c>
      <c r="AD29" s="67" t="s">
        <v>26</v>
      </c>
      <c r="AE29" s="30">
        <f t="shared" si="11"/>
        <v>0</v>
      </c>
      <c r="AF29" s="65"/>
    </row>
    <row r="30" spans="1:32" s="3" customFormat="1" ht="15.75">
      <c r="A30" s="30">
        <v>33</v>
      </c>
      <c r="B30" s="30" t="str">
        <f>Entry!B29</f>
        <v>Holcomb</v>
      </c>
      <c r="C30" s="30"/>
      <c r="D30" s="30"/>
      <c r="E30" s="30"/>
      <c r="F30" s="31">
        <v>2</v>
      </c>
      <c r="G30" s="31" t="s">
        <v>126</v>
      </c>
      <c r="H30" s="31">
        <v>5</v>
      </c>
      <c r="I30" s="31" t="s">
        <v>49</v>
      </c>
      <c r="J30" s="31">
        <v>23</v>
      </c>
      <c r="K30" s="77" t="s">
        <v>126</v>
      </c>
      <c r="L30" s="176">
        <f t="shared" si="0"/>
        <v>30</v>
      </c>
      <c r="M30" s="169">
        <v>0</v>
      </c>
      <c r="N30" s="167" t="s">
        <v>128</v>
      </c>
      <c r="O30" s="31">
        <v>28</v>
      </c>
      <c r="P30" s="31" t="s">
        <v>49</v>
      </c>
      <c r="Q30" s="31">
        <v>10</v>
      </c>
      <c r="R30" s="31" t="s">
        <v>126</v>
      </c>
      <c r="S30" s="31">
        <v>3</v>
      </c>
      <c r="T30" s="31" t="s">
        <v>49</v>
      </c>
      <c r="U30" s="31">
        <v>0</v>
      </c>
      <c r="V30" s="167" t="s">
        <v>128</v>
      </c>
      <c r="W30" s="176">
        <f t="shared" si="7"/>
        <v>41</v>
      </c>
      <c r="X30" s="175">
        <f t="shared" si="12"/>
        <v>71</v>
      </c>
      <c r="Y30" s="57">
        <f t="shared" si="2"/>
        <v>16</v>
      </c>
      <c r="Z30" s="36" t="str">
        <f t="shared" si="8"/>
        <v>Holcomb</v>
      </c>
      <c r="AA30" s="63">
        <f t="shared" si="9"/>
        <v>0</v>
      </c>
      <c r="AB30" s="43" t="e">
        <f>X30+W30-#REF!</f>
        <v>#REF!</v>
      </c>
      <c r="AC30" s="57" t="e">
        <f t="shared" si="10"/>
        <v>#REF!</v>
      </c>
      <c r="AD30" s="67" t="s">
        <v>26</v>
      </c>
      <c r="AE30" s="30">
        <f t="shared" si="11"/>
        <v>0</v>
      </c>
      <c r="AF30" s="65"/>
    </row>
    <row r="31" spans="1:32" s="3" customFormat="1" ht="15.75">
      <c r="A31" s="30">
        <v>34</v>
      </c>
      <c r="B31" s="30" t="str">
        <f>Entry!B30</f>
        <v>Rutherford</v>
      </c>
      <c r="C31" s="30"/>
      <c r="D31" s="30"/>
      <c r="E31" s="30"/>
      <c r="F31" s="31">
        <v>0</v>
      </c>
      <c r="G31" s="167" t="s">
        <v>128</v>
      </c>
      <c r="H31" s="31">
        <v>2</v>
      </c>
      <c r="I31" s="31" t="s">
        <v>49</v>
      </c>
      <c r="J31" s="31">
        <v>45</v>
      </c>
      <c r="K31" s="77" t="s">
        <v>126</v>
      </c>
      <c r="L31" s="176">
        <f t="shared" si="0"/>
        <v>47</v>
      </c>
      <c r="M31" s="169">
        <v>3</v>
      </c>
      <c r="N31" s="31" t="s">
        <v>126</v>
      </c>
      <c r="O31" s="31">
        <v>9</v>
      </c>
      <c r="P31" s="31" t="s">
        <v>126</v>
      </c>
      <c r="Q31" s="31">
        <v>1</v>
      </c>
      <c r="R31" s="31" t="s">
        <v>49</v>
      </c>
      <c r="S31" s="31">
        <v>3</v>
      </c>
      <c r="T31" s="31" t="s">
        <v>126</v>
      </c>
      <c r="U31" s="31">
        <v>2</v>
      </c>
      <c r="V31" s="31" t="s">
        <v>126</v>
      </c>
      <c r="W31" s="176">
        <f t="shared" si="7"/>
        <v>18</v>
      </c>
      <c r="X31" s="175">
        <f t="shared" si="12"/>
        <v>65</v>
      </c>
      <c r="Y31" s="57">
        <f t="shared" si="2"/>
        <v>15</v>
      </c>
      <c r="Z31" s="36" t="str">
        <f t="shared" si="8"/>
        <v>Rutherford</v>
      </c>
      <c r="AA31" s="63">
        <f t="shared" si="9"/>
        <v>0</v>
      </c>
      <c r="AB31" s="43" t="e">
        <f>X31+W31-#REF!</f>
        <v>#REF!</v>
      </c>
      <c r="AC31" s="57" t="e">
        <f t="shared" si="10"/>
        <v>#REF!</v>
      </c>
      <c r="AD31" s="67" t="s">
        <v>26</v>
      </c>
      <c r="AE31" s="30">
        <f t="shared" si="11"/>
        <v>0</v>
      </c>
      <c r="AF31" s="65"/>
    </row>
    <row r="32" spans="1:32" s="3" customFormat="1" ht="15.75">
      <c r="A32" s="30">
        <v>35</v>
      </c>
      <c r="B32" s="30" t="str">
        <f>Entry!B31</f>
        <v>Cairns</v>
      </c>
      <c r="C32" s="30"/>
      <c r="D32" s="30"/>
      <c r="E32" s="30"/>
      <c r="F32" s="31">
        <v>5</v>
      </c>
      <c r="G32" s="31" t="s">
        <v>126</v>
      </c>
      <c r="H32" s="31">
        <v>6</v>
      </c>
      <c r="I32" s="31" t="s">
        <v>126</v>
      </c>
      <c r="J32" s="31">
        <v>24</v>
      </c>
      <c r="K32" s="77" t="s">
        <v>126</v>
      </c>
      <c r="L32" s="176">
        <f t="shared" si="0"/>
        <v>35</v>
      </c>
      <c r="M32" s="169">
        <v>1</v>
      </c>
      <c r="N32" s="31" t="s">
        <v>49</v>
      </c>
      <c r="O32" s="31">
        <v>3</v>
      </c>
      <c r="P32" s="31" t="s">
        <v>126</v>
      </c>
      <c r="Q32" s="31">
        <v>3</v>
      </c>
      <c r="R32" s="31" t="s">
        <v>49</v>
      </c>
      <c r="S32" s="31">
        <v>2</v>
      </c>
      <c r="T32" s="31" t="s">
        <v>126</v>
      </c>
      <c r="U32" s="31">
        <v>1</v>
      </c>
      <c r="V32" s="31" t="s">
        <v>49</v>
      </c>
      <c r="W32" s="176">
        <f t="shared" si="7"/>
        <v>10</v>
      </c>
      <c r="X32" s="175">
        <f t="shared" si="12"/>
        <v>45</v>
      </c>
      <c r="Y32" s="57">
        <f t="shared" si="2"/>
        <v>10</v>
      </c>
      <c r="Z32" s="36" t="str">
        <f t="shared" si="8"/>
        <v>Cairns</v>
      </c>
      <c r="AA32" s="63">
        <f t="shared" si="9"/>
        <v>0</v>
      </c>
      <c r="AB32" s="43" t="e">
        <f>X32+W32-#REF!</f>
        <v>#REF!</v>
      </c>
      <c r="AC32" s="57" t="e">
        <f t="shared" si="10"/>
        <v>#REF!</v>
      </c>
      <c r="AD32" s="67" t="s">
        <v>26</v>
      </c>
      <c r="AE32" s="30">
        <f t="shared" si="11"/>
        <v>0</v>
      </c>
      <c r="AF32" s="65"/>
    </row>
    <row r="33" spans="1:32" s="3" customFormat="1" ht="15.75">
      <c r="A33" s="30">
        <v>36</v>
      </c>
      <c r="B33" s="30" t="str">
        <f>Entry!B32</f>
        <v>Pyck</v>
      </c>
      <c r="C33" s="30"/>
      <c r="D33" s="30"/>
      <c r="E33" s="30"/>
      <c r="F33" s="31">
        <v>2</v>
      </c>
      <c r="G33" s="31" t="s">
        <v>126</v>
      </c>
      <c r="H33" s="31">
        <v>2</v>
      </c>
      <c r="I33" s="31" t="s">
        <v>126</v>
      </c>
      <c r="J33" s="31">
        <v>5</v>
      </c>
      <c r="K33" s="77" t="s">
        <v>49</v>
      </c>
      <c r="L33" s="176">
        <f t="shared" si="0"/>
        <v>9</v>
      </c>
      <c r="M33" s="169">
        <v>7</v>
      </c>
      <c r="N33" s="31" t="s">
        <v>126</v>
      </c>
      <c r="O33" s="31">
        <v>1</v>
      </c>
      <c r="P33" s="31" t="s">
        <v>49</v>
      </c>
      <c r="Q33" s="31">
        <v>0</v>
      </c>
      <c r="R33" s="167" t="s">
        <v>128</v>
      </c>
      <c r="S33" s="167">
        <v>2</v>
      </c>
      <c r="T33" s="167" t="s">
        <v>126</v>
      </c>
      <c r="U33" s="31">
        <v>1</v>
      </c>
      <c r="V33" s="31" t="s">
        <v>126</v>
      </c>
      <c r="W33" s="176">
        <f t="shared" si="7"/>
        <v>11</v>
      </c>
      <c r="X33" s="175">
        <f t="shared" si="12"/>
        <v>20</v>
      </c>
      <c r="Y33" s="57">
        <f t="shared" si="2"/>
        <v>2</v>
      </c>
      <c r="Z33" s="36" t="str">
        <f t="shared" si="8"/>
        <v>Pyck</v>
      </c>
      <c r="AA33" s="63">
        <f t="shared" si="9"/>
        <v>0</v>
      </c>
      <c r="AB33" s="43" t="e">
        <f>X33+W33-#REF!</f>
        <v>#REF!</v>
      </c>
      <c r="AC33" s="57" t="e">
        <f t="shared" si="10"/>
        <v>#REF!</v>
      </c>
      <c r="AD33" s="67" t="s">
        <v>26</v>
      </c>
      <c r="AE33" s="30">
        <f t="shared" si="11"/>
        <v>0</v>
      </c>
      <c r="AF33" s="65"/>
    </row>
    <row r="34" spans="1:32" s="3" customFormat="1" ht="15.75">
      <c r="A34" s="30">
        <v>37</v>
      </c>
      <c r="B34" s="30" t="str">
        <f>Entry!B33</f>
        <v>Sorenson</v>
      </c>
      <c r="C34" s="30"/>
      <c r="D34" s="30"/>
      <c r="E34" s="30"/>
      <c r="F34" s="31">
        <v>2</v>
      </c>
      <c r="G34" s="31" t="s">
        <v>126</v>
      </c>
      <c r="H34" s="31">
        <v>1</v>
      </c>
      <c r="I34" s="31" t="s">
        <v>49</v>
      </c>
      <c r="J34" s="31">
        <v>3</v>
      </c>
      <c r="K34" s="77" t="s">
        <v>126</v>
      </c>
      <c r="L34" s="176">
        <f t="shared" si="0"/>
        <v>6</v>
      </c>
      <c r="M34" s="169">
        <v>1</v>
      </c>
      <c r="N34" s="31" t="s">
        <v>49</v>
      </c>
      <c r="O34" s="31">
        <v>0</v>
      </c>
      <c r="P34" s="167" t="s">
        <v>128</v>
      </c>
      <c r="Q34" s="31">
        <v>0</v>
      </c>
      <c r="R34" s="167" t="s">
        <v>128</v>
      </c>
      <c r="S34" s="167">
        <v>2</v>
      </c>
      <c r="T34" s="167" t="s">
        <v>126</v>
      </c>
      <c r="U34" s="31">
        <v>3</v>
      </c>
      <c r="V34" s="31" t="s">
        <v>126</v>
      </c>
      <c r="W34" s="176">
        <f t="shared" si="7"/>
        <v>6</v>
      </c>
      <c r="X34" s="175">
        <f t="shared" si="12"/>
        <v>12</v>
      </c>
      <c r="Y34" s="57">
        <f t="shared" si="2"/>
        <v>1</v>
      </c>
      <c r="Z34" s="36" t="str">
        <f t="shared" si="8"/>
        <v>Sorenson</v>
      </c>
      <c r="AA34" s="63">
        <f t="shared" si="9"/>
        <v>0</v>
      </c>
      <c r="AB34" s="43" t="e">
        <f>X34+W34-#REF!</f>
        <v>#REF!</v>
      </c>
      <c r="AC34" s="57" t="e">
        <f t="shared" si="10"/>
        <v>#REF!</v>
      </c>
      <c r="AD34" s="67" t="s">
        <v>26</v>
      </c>
      <c r="AE34" s="30">
        <f t="shared" si="11"/>
        <v>0</v>
      </c>
      <c r="AF34" s="65"/>
    </row>
    <row r="35" spans="1:32" s="3" customFormat="1" ht="15.75">
      <c r="A35" s="30">
        <v>38</v>
      </c>
      <c r="B35" s="30" t="str">
        <f>Entry!B34</f>
        <v>Toney</v>
      </c>
      <c r="C35" s="30"/>
      <c r="D35" s="30"/>
      <c r="E35" s="30"/>
      <c r="F35" s="31">
        <v>4</v>
      </c>
      <c r="G35" s="31" t="s">
        <v>126</v>
      </c>
      <c r="H35" s="31">
        <v>4</v>
      </c>
      <c r="I35" s="31" t="s">
        <v>126</v>
      </c>
      <c r="J35" s="31">
        <v>20</v>
      </c>
      <c r="K35" s="77" t="s">
        <v>126</v>
      </c>
      <c r="L35" s="176">
        <f t="shared" si="0"/>
        <v>28</v>
      </c>
      <c r="M35" s="169">
        <v>10</v>
      </c>
      <c r="N35" s="31" t="s">
        <v>49</v>
      </c>
      <c r="O35" s="31">
        <v>23</v>
      </c>
      <c r="P35" s="31" t="s">
        <v>49</v>
      </c>
      <c r="Q35" s="31">
        <v>26</v>
      </c>
      <c r="R35" s="31" t="s">
        <v>49</v>
      </c>
      <c r="S35" s="31">
        <v>29</v>
      </c>
      <c r="T35" s="31" t="s">
        <v>49</v>
      </c>
      <c r="U35" s="31">
        <v>21</v>
      </c>
      <c r="V35" s="31" t="s">
        <v>49</v>
      </c>
      <c r="W35" s="176">
        <f t="shared" si="7"/>
        <v>109</v>
      </c>
      <c r="X35" s="175">
        <f t="shared" si="12"/>
        <v>137</v>
      </c>
      <c r="Y35" s="57">
        <f t="shared" si="2"/>
        <v>33</v>
      </c>
      <c r="Z35" s="36" t="str">
        <f t="shared" si="8"/>
        <v>Toney</v>
      </c>
      <c r="AA35" s="63">
        <f t="shared" si="9"/>
        <v>0</v>
      </c>
      <c r="AB35" s="43" t="e">
        <f>X35+W35-#REF!</f>
        <v>#REF!</v>
      </c>
      <c r="AC35" s="57" t="e">
        <f t="shared" si="10"/>
        <v>#REF!</v>
      </c>
      <c r="AD35" s="67" t="s">
        <v>26</v>
      </c>
      <c r="AE35" s="30">
        <f t="shared" si="11"/>
        <v>0</v>
      </c>
      <c r="AF35" s="65"/>
    </row>
    <row r="36" spans="1:32" s="3" customFormat="1" ht="15.75">
      <c r="A36" s="30">
        <v>40</v>
      </c>
      <c r="B36" s="30" t="str">
        <f>Entry!B35</f>
        <v>Guthrie</v>
      </c>
      <c r="C36" s="30"/>
      <c r="D36" s="30"/>
      <c r="E36" s="30"/>
      <c r="F36" s="31">
        <v>60</v>
      </c>
      <c r="G36" s="31" t="s">
        <v>126</v>
      </c>
      <c r="H36" s="31">
        <v>39</v>
      </c>
      <c r="I36" s="31" t="s">
        <v>126</v>
      </c>
      <c r="J36" s="31">
        <v>60</v>
      </c>
      <c r="K36" s="77" t="s">
        <v>126</v>
      </c>
      <c r="L36" s="176">
        <f t="shared" si="0"/>
        <v>159</v>
      </c>
      <c r="M36" s="169">
        <v>35</v>
      </c>
      <c r="N36" s="31" t="s">
        <v>126</v>
      </c>
      <c r="O36" s="31">
        <v>60</v>
      </c>
      <c r="P36" s="31" t="s">
        <v>126</v>
      </c>
      <c r="Q36" s="31">
        <v>60</v>
      </c>
      <c r="R36" s="31" t="s">
        <v>126</v>
      </c>
      <c r="S36" s="31">
        <v>56</v>
      </c>
      <c r="T36" s="31" t="s">
        <v>126</v>
      </c>
      <c r="U36" s="31">
        <v>60</v>
      </c>
      <c r="V36" s="31" t="s">
        <v>126</v>
      </c>
      <c r="W36" s="176">
        <v>200</v>
      </c>
      <c r="X36" s="175">
        <f t="shared" si="12"/>
        <v>359</v>
      </c>
      <c r="Y36" s="57">
        <f aca="true" t="shared" si="13" ref="Y36:Y53">RANK(X36,$X$4:$X$53,1)</f>
        <v>44</v>
      </c>
      <c r="Z36" s="36" t="str">
        <f t="shared" si="8"/>
        <v>Guthrie</v>
      </c>
      <c r="AA36" s="63">
        <f t="shared" si="9"/>
        <v>0</v>
      </c>
      <c r="AB36" s="43" t="e">
        <f>X36+W36-#REF!</f>
        <v>#REF!</v>
      </c>
      <c r="AC36" s="57" t="e">
        <f t="shared" si="10"/>
        <v>#REF!</v>
      </c>
      <c r="AD36" s="67" t="s">
        <v>26</v>
      </c>
      <c r="AE36" s="30">
        <f t="shared" si="11"/>
        <v>0</v>
      </c>
      <c r="AF36" s="65"/>
    </row>
    <row r="37" spans="1:32" s="3" customFormat="1" ht="15.75">
      <c r="A37" s="30">
        <v>41</v>
      </c>
      <c r="B37" s="30" t="str">
        <f>Entry!B36</f>
        <v>Van Wyck</v>
      </c>
      <c r="C37" s="30"/>
      <c r="D37" s="30"/>
      <c r="E37" s="30"/>
      <c r="F37" s="31">
        <v>1</v>
      </c>
      <c r="G37" s="31" t="s">
        <v>126</v>
      </c>
      <c r="H37" s="31">
        <v>3</v>
      </c>
      <c r="I37" s="31" t="s">
        <v>49</v>
      </c>
      <c r="J37" s="31">
        <v>60</v>
      </c>
      <c r="K37" s="77" t="s">
        <v>126</v>
      </c>
      <c r="L37" s="176">
        <f t="shared" si="0"/>
        <v>64</v>
      </c>
      <c r="M37" s="169">
        <v>24</v>
      </c>
      <c r="N37" s="31" t="s">
        <v>126</v>
      </c>
      <c r="O37" s="31">
        <v>3</v>
      </c>
      <c r="P37" s="31" t="s">
        <v>49</v>
      </c>
      <c r="Q37" s="31">
        <v>1</v>
      </c>
      <c r="R37" s="31" t="s">
        <v>126</v>
      </c>
      <c r="S37" s="31">
        <v>4</v>
      </c>
      <c r="T37" s="31" t="s">
        <v>126</v>
      </c>
      <c r="U37" s="31">
        <v>4</v>
      </c>
      <c r="V37" s="167" t="s">
        <v>126</v>
      </c>
      <c r="W37" s="176">
        <f t="shared" si="7"/>
        <v>36</v>
      </c>
      <c r="X37" s="175">
        <f t="shared" si="12"/>
        <v>100</v>
      </c>
      <c r="Y37" s="57">
        <f t="shared" si="13"/>
        <v>25</v>
      </c>
      <c r="Z37" s="36" t="str">
        <f t="shared" si="8"/>
        <v>Van Wyck</v>
      </c>
      <c r="AA37" s="63">
        <f t="shared" si="9"/>
        <v>0</v>
      </c>
      <c r="AB37" s="43" t="e">
        <f>X37+W37-#REF!</f>
        <v>#REF!</v>
      </c>
      <c r="AC37" s="57" t="e">
        <f t="shared" si="10"/>
        <v>#REF!</v>
      </c>
      <c r="AD37" s="67" t="s">
        <v>26</v>
      </c>
      <c r="AE37" s="30">
        <f t="shared" si="11"/>
        <v>0</v>
      </c>
      <c r="AF37" s="65"/>
    </row>
    <row r="38" spans="1:32" s="3" customFormat="1" ht="15.75">
      <c r="A38" s="30">
        <v>42</v>
      </c>
      <c r="B38" s="30" t="str">
        <f>Entry!B37</f>
        <v>Beckers</v>
      </c>
      <c r="C38" s="30"/>
      <c r="D38" s="30"/>
      <c r="E38" s="30"/>
      <c r="F38" s="31">
        <v>10</v>
      </c>
      <c r="G38" s="31" t="s">
        <v>126</v>
      </c>
      <c r="H38" s="31">
        <v>9</v>
      </c>
      <c r="I38" s="31" t="s">
        <v>126</v>
      </c>
      <c r="J38" s="31">
        <v>60</v>
      </c>
      <c r="K38" s="77" t="s">
        <v>126</v>
      </c>
      <c r="L38" s="176">
        <f t="shared" si="0"/>
        <v>79</v>
      </c>
      <c r="M38" s="169">
        <v>20</v>
      </c>
      <c r="N38" s="31" t="s">
        <v>196</v>
      </c>
      <c r="O38" s="31">
        <v>8</v>
      </c>
      <c r="P38" s="31" t="s">
        <v>126</v>
      </c>
      <c r="Q38" s="31">
        <v>3</v>
      </c>
      <c r="R38" s="31" t="s">
        <v>126</v>
      </c>
      <c r="S38" s="31">
        <v>5</v>
      </c>
      <c r="T38" s="31" t="s">
        <v>126</v>
      </c>
      <c r="U38" s="31">
        <v>7</v>
      </c>
      <c r="V38" s="31" t="s">
        <v>126</v>
      </c>
      <c r="W38" s="176">
        <f t="shared" si="7"/>
        <v>43</v>
      </c>
      <c r="X38" s="175">
        <f t="shared" si="12"/>
        <v>122</v>
      </c>
      <c r="Y38" s="57">
        <f t="shared" si="13"/>
        <v>29</v>
      </c>
      <c r="Z38" s="36" t="str">
        <f t="shared" si="8"/>
        <v>Beckers</v>
      </c>
      <c r="AA38" s="63">
        <f t="shared" si="9"/>
        <v>0</v>
      </c>
      <c r="AB38" s="43" t="e">
        <f>X38+W38-#REF!</f>
        <v>#REF!</v>
      </c>
      <c r="AC38" s="57" t="e">
        <f t="shared" si="10"/>
        <v>#REF!</v>
      </c>
      <c r="AD38" s="67" t="s">
        <v>26</v>
      </c>
      <c r="AE38" s="30">
        <f t="shared" si="11"/>
        <v>0</v>
      </c>
      <c r="AF38" s="65"/>
    </row>
    <row r="39" spans="1:32" s="3" customFormat="1" ht="15.75">
      <c r="A39" s="30">
        <v>43</v>
      </c>
      <c r="B39" s="30" t="str">
        <f>Entry!B38</f>
        <v>Beckers</v>
      </c>
      <c r="C39" s="30"/>
      <c r="D39" s="30"/>
      <c r="E39" s="30"/>
      <c r="F39" s="31">
        <v>10</v>
      </c>
      <c r="G39" s="31" t="s">
        <v>49</v>
      </c>
      <c r="H39" s="31">
        <v>10</v>
      </c>
      <c r="I39" s="31" t="s">
        <v>49</v>
      </c>
      <c r="J39" s="31">
        <v>18</v>
      </c>
      <c r="K39" s="77" t="s">
        <v>126</v>
      </c>
      <c r="L39" s="176">
        <f t="shared" si="0"/>
        <v>38</v>
      </c>
      <c r="M39" s="169">
        <v>12</v>
      </c>
      <c r="N39" s="31" t="s">
        <v>49</v>
      </c>
      <c r="O39" s="31">
        <v>26</v>
      </c>
      <c r="P39" s="31" t="s">
        <v>126</v>
      </c>
      <c r="Q39" s="31">
        <v>6</v>
      </c>
      <c r="R39" s="31" t="s">
        <v>49</v>
      </c>
      <c r="S39" s="31">
        <v>13</v>
      </c>
      <c r="T39" s="31" t="s">
        <v>126</v>
      </c>
      <c r="U39" s="31">
        <v>3</v>
      </c>
      <c r="V39" s="31" t="s">
        <v>126</v>
      </c>
      <c r="W39" s="176">
        <f t="shared" si="7"/>
        <v>60</v>
      </c>
      <c r="X39" s="175">
        <f t="shared" si="12"/>
        <v>98</v>
      </c>
      <c r="Y39" s="57">
        <f t="shared" si="13"/>
        <v>24</v>
      </c>
      <c r="Z39" s="36" t="str">
        <f t="shared" si="8"/>
        <v>Beckers</v>
      </c>
      <c r="AA39" s="63">
        <f t="shared" si="9"/>
        <v>0</v>
      </c>
      <c r="AB39" s="43" t="e">
        <f>X39+W39-#REF!</f>
        <v>#REF!</v>
      </c>
      <c r="AC39" s="57" t="e">
        <f t="shared" si="10"/>
        <v>#REF!</v>
      </c>
      <c r="AD39" s="67" t="s">
        <v>26</v>
      </c>
      <c r="AE39" s="30">
        <f t="shared" si="11"/>
        <v>0</v>
      </c>
      <c r="AF39" s="65"/>
    </row>
    <row r="40" spans="1:32" s="3" customFormat="1" ht="15.75">
      <c r="A40" s="30">
        <v>44</v>
      </c>
      <c r="B40" s="30" t="str">
        <f>Entry!B39</f>
        <v>Nash</v>
      </c>
      <c r="C40" s="30"/>
      <c r="D40" s="30"/>
      <c r="E40" s="30"/>
      <c r="F40" s="31">
        <v>2</v>
      </c>
      <c r="G40" s="31" t="s">
        <v>126</v>
      </c>
      <c r="H40" s="31">
        <v>19</v>
      </c>
      <c r="I40" s="31" t="s">
        <v>126</v>
      </c>
      <c r="J40" s="31">
        <v>22</v>
      </c>
      <c r="K40" s="77" t="s">
        <v>49</v>
      </c>
      <c r="L40" s="176">
        <f t="shared" si="0"/>
        <v>43</v>
      </c>
      <c r="M40" s="169">
        <v>16</v>
      </c>
      <c r="N40" s="31" t="s">
        <v>49</v>
      </c>
      <c r="O40" s="31">
        <v>38</v>
      </c>
      <c r="P40" s="31" t="s">
        <v>49</v>
      </c>
      <c r="Q40" s="31">
        <v>7</v>
      </c>
      <c r="R40" s="31" t="s">
        <v>126</v>
      </c>
      <c r="S40" s="31">
        <v>60</v>
      </c>
      <c r="T40" s="31" t="s">
        <v>49</v>
      </c>
      <c r="U40" s="31">
        <v>8</v>
      </c>
      <c r="V40" s="31" t="s">
        <v>126</v>
      </c>
      <c r="W40" s="176">
        <f t="shared" si="7"/>
        <v>129</v>
      </c>
      <c r="X40" s="175">
        <f t="shared" si="12"/>
        <v>172</v>
      </c>
      <c r="Y40" s="57">
        <f t="shared" si="13"/>
        <v>38</v>
      </c>
      <c r="Z40" s="36" t="str">
        <f t="shared" si="8"/>
        <v>Nash</v>
      </c>
      <c r="AA40" s="63">
        <f t="shared" si="9"/>
        <v>0</v>
      </c>
      <c r="AB40" s="43" t="e">
        <f>X40+W40-#REF!</f>
        <v>#REF!</v>
      </c>
      <c r="AC40" s="57" t="e">
        <f t="shared" si="10"/>
        <v>#REF!</v>
      </c>
      <c r="AD40" s="67" t="s">
        <v>26</v>
      </c>
      <c r="AE40" s="30">
        <f t="shared" si="11"/>
        <v>0</v>
      </c>
      <c r="AF40" s="65"/>
    </row>
    <row r="41" spans="1:32" s="3" customFormat="1" ht="15.75">
      <c r="A41" s="30">
        <v>45</v>
      </c>
      <c r="B41" s="30" t="str">
        <f>Entry!B40</f>
        <v>Nash</v>
      </c>
      <c r="C41" s="30"/>
      <c r="D41" s="30"/>
      <c r="E41" s="30"/>
      <c r="F41" s="31">
        <v>3</v>
      </c>
      <c r="G41" s="31" t="s">
        <v>126</v>
      </c>
      <c r="H41" s="31">
        <v>6</v>
      </c>
      <c r="I41" s="31" t="s">
        <v>49</v>
      </c>
      <c r="J41" s="31">
        <v>21</v>
      </c>
      <c r="K41" s="77" t="s">
        <v>49</v>
      </c>
      <c r="L41" s="176">
        <f t="shared" si="0"/>
        <v>30</v>
      </c>
      <c r="M41" s="169">
        <v>9</v>
      </c>
      <c r="N41" s="31" t="s">
        <v>126</v>
      </c>
      <c r="O41" s="31">
        <v>10</v>
      </c>
      <c r="P41" s="31" t="s">
        <v>126</v>
      </c>
      <c r="Q41" s="31">
        <v>4</v>
      </c>
      <c r="R41" s="31" t="s">
        <v>49</v>
      </c>
      <c r="S41" s="31">
        <v>2</v>
      </c>
      <c r="T41" s="31" t="s">
        <v>126</v>
      </c>
      <c r="U41" s="31">
        <v>7</v>
      </c>
      <c r="V41" s="31" t="s">
        <v>126</v>
      </c>
      <c r="W41" s="176">
        <f t="shared" si="7"/>
        <v>32</v>
      </c>
      <c r="X41" s="175">
        <f t="shared" si="12"/>
        <v>62</v>
      </c>
      <c r="Y41" s="57">
        <f t="shared" si="13"/>
        <v>14</v>
      </c>
      <c r="Z41" s="36" t="str">
        <f t="shared" si="8"/>
        <v>Nash</v>
      </c>
      <c r="AA41" s="63">
        <f t="shared" si="9"/>
        <v>0</v>
      </c>
      <c r="AB41" s="43" t="e">
        <f>X41+W41-#REF!</f>
        <v>#REF!</v>
      </c>
      <c r="AC41" s="57" t="e">
        <f t="shared" si="10"/>
        <v>#REF!</v>
      </c>
      <c r="AD41" s="67" t="s">
        <v>26</v>
      </c>
      <c r="AE41" s="30">
        <f t="shared" si="11"/>
        <v>0</v>
      </c>
      <c r="AF41" s="65"/>
    </row>
    <row r="42" spans="1:32" s="3" customFormat="1" ht="15.75">
      <c r="A42" s="30">
        <v>46</v>
      </c>
      <c r="B42" s="30" t="str">
        <f>Entry!B41</f>
        <v>Smoljan</v>
      </c>
      <c r="C42" s="30"/>
      <c r="D42" s="30"/>
      <c r="E42" s="30"/>
      <c r="F42" s="31">
        <v>18</v>
      </c>
      <c r="G42" s="31" t="s">
        <v>126</v>
      </c>
      <c r="H42" s="31">
        <v>46</v>
      </c>
      <c r="I42" s="31" t="s">
        <v>126</v>
      </c>
      <c r="J42" s="31">
        <v>60</v>
      </c>
      <c r="K42" s="77" t="s">
        <v>126</v>
      </c>
      <c r="L42" s="176">
        <f t="shared" si="0"/>
        <v>124</v>
      </c>
      <c r="M42" s="169">
        <v>4</v>
      </c>
      <c r="N42" s="31" t="s">
        <v>49</v>
      </c>
      <c r="O42" s="31">
        <v>10</v>
      </c>
      <c r="P42" s="31" t="s">
        <v>49</v>
      </c>
      <c r="Q42" s="31">
        <v>5</v>
      </c>
      <c r="R42" s="31" t="s">
        <v>49</v>
      </c>
      <c r="S42" s="31">
        <v>7</v>
      </c>
      <c r="T42" s="31" t="s">
        <v>49</v>
      </c>
      <c r="U42" s="31">
        <v>7</v>
      </c>
      <c r="V42" s="31" t="s">
        <v>49</v>
      </c>
      <c r="W42" s="176">
        <f t="shared" si="7"/>
        <v>33</v>
      </c>
      <c r="X42" s="175">
        <f t="shared" si="12"/>
        <v>157</v>
      </c>
      <c r="Y42" s="57">
        <f t="shared" si="13"/>
        <v>37</v>
      </c>
      <c r="Z42" s="36" t="str">
        <f t="shared" si="8"/>
        <v>Smoljan</v>
      </c>
      <c r="AA42" s="63">
        <f t="shared" si="9"/>
        <v>0</v>
      </c>
      <c r="AB42" s="43" t="e">
        <f>X42+W42-#REF!</f>
        <v>#REF!</v>
      </c>
      <c r="AC42" s="57" t="e">
        <f t="shared" si="10"/>
        <v>#REF!</v>
      </c>
      <c r="AD42" s="67" t="s">
        <v>26</v>
      </c>
      <c r="AE42" s="30">
        <f t="shared" si="11"/>
        <v>0</v>
      </c>
      <c r="AF42" s="65"/>
    </row>
    <row r="43" spans="1:32" s="3" customFormat="1" ht="15.75">
      <c r="A43" s="30">
        <v>47</v>
      </c>
      <c r="B43" s="30" t="str">
        <f>Entry!B42</f>
        <v>Degarate</v>
      </c>
      <c r="C43" s="30"/>
      <c r="D43" s="30"/>
      <c r="E43" s="30"/>
      <c r="F43" s="31">
        <v>7</v>
      </c>
      <c r="G43" s="31" t="s">
        <v>126</v>
      </c>
      <c r="H43" s="31">
        <v>3</v>
      </c>
      <c r="I43" s="31" t="s">
        <v>49</v>
      </c>
      <c r="J43" s="31">
        <v>60</v>
      </c>
      <c r="K43" s="77" t="s">
        <v>126</v>
      </c>
      <c r="L43" s="176">
        <f t="shared" si="0"/>
        <v>70</v>
      </c>
      <c r="M43" s="169">
        <v>10</v>
      </c>
      <c r="N43" s="31" t="s">
        <v>126</v>
      </c>
      <c r="O43" s="31">
        <v>8</v>
      </c>
      <c r="P43" s="31" t="s">
        <v>49</v>
      </c>
      <c r="Q43" s="31">
        <v>7</v>
      </c>
      <c r="R43" s="31" t="s">
        <v>49</v>
      </c>
      <c r="S43" s="31">
        <v>2</v>
      </c>
      <c r="T43" s="31" t="s">
        <v>49</v>
      </c>
      <c r="U43" s="31">
        <v>13</v>
      </c>
      <c r="V43" s="31" t="s">
        <v>49</v>
      </c>
      <c r="W43" s="176">
        <f t="shared" si="7"/>
        <v>40</v>
      </c>
      <c r="X43" s="175">
        <f t="shared" si="12"/>
        <v>110</v>
      </c>
      <c r="Y43" s="57">
        <f t="shared" si="13"/>
        <v>28</v>
      </c>
      <c r="Z43" s="36" t="str">
        <f t="shared" si="8"/>
        <v>Degarate</v>
      </c>
      <c r="AA43" s="63">
        <f t="shared" si="9"/>
        <v>0</v>
      </c>
      <c r="AB43" s="43" t="e">
        <f>X43+W43-#REF!</f>
        <v>#REF!</v>
      </c>
      <c r="AC43" s="57" t="e">
        <f t="shared" si="10"/>
        <v>#REF!</v>
      </c>
      <c r="AD43" s="67" t="s">
        <v>26</v>
      </c>
      <c r="AE43" s="30">
        <f t="shared" si="11"/>
        <v>0</v>
      </c>
      <c r="AF43" s="65"/>
    </row>
    <row r="44" spans="1:32" s="3" customFormat="1" ht="15.75">
      <c r="A44" s="30">
        <v>48</v>
      </c>
      <c r="B44" s="30" t="str">
        <f>Entry!B43</f>
        <v>Reese</v>
      </c>
      <c r="C44" s="30"/>
      <c r="D44" s="30"/>
      <c r="E44" s="30"/>
      <c r="F44" s="31">
        <v>0</v>
      </c>
      <c r="G44" s="167" t="s">
        <v>128</v>
      </c>
      <c r="H44" s="31">
        <v>3</v>
      </c>
      <c r="I44" s="31" t="s">
        <v>126</v>
      </c>
      <c r="J44" s="31">
        <v>60</v>
      </c>
      <c r="K44" s="77" t="s">
        <v>126</v>
      </c>
      <c r="L44" s="176">
        <f t="shared" si="0"/>
        <v>63</v>
      </c>
      <c r="M44" s="169">
        <v>9</v>
      </c>
      <c r="N44" s="31" t="s">
        <v>126</v>
      </c>
      <c r="O44" s="31">
        <v>7</v>
      </c>
      <c r="P44" s="31" t="s">
        <v>49</v>
      </c>
      <c r="Q44" s="31">
        <v>26</v>
      </c>
      <c r="R44" s="31" t="s">
        <v>49</v>
      </c>
      <c r="S44" s="31">
        <v>8</v>
      </c>
      <c r="T44" s="31" t="s">
        <v>49</v>
      </c>
      <c r="U44" s="31">
        <v>60</v>
      </c>
      <c r="V44" s="31" t="s">
        <v>49</v>
      </c>
      <c r="W44" s="176">
        <f t="shared" si="7"/>
        <v>110</v>
      </c>
      <c r="X44" s="175">
        <f t="shared" si="12"/>
        <v>173</v>
      </c>
      <c r="Y44" s="57">
        <f t="shared" si="13"/>
        <v>39</v>
      </c>
      <c r="Z44" s="36" t="str">
        <f aca="true" t="shared" si="14" ref="Z44:AA51">B45</f>
        <v>Esen</v>
      </c>
      <c r="AA44" s="63">
        <f t="shared" si="14"/>
        <v>0</v>
      </c>
      <c r="AB44" s="43" t="e">
        <f>X44+W44-#REF!</f>
        <v>#REF!</v>
      </c>
      <c r="AC44" s="57" t="e">
        <f t="shared" si="10"/>
        <v>#REF!</v>
      </c>
      <c r="AD44" s="67" t="s">
        <v>26</v>
      </c>
      <c r="AE44" s="30">
        <f t="shared" si="11"/>
        <v>0</v>
      </c>
      <c r="AF44" s="65"/>
    </row>
    <row r="45" spans="1:32" s="3" customFormat="1" ht="15.75">
      <c r="A45" s="30">
        <v>49</v>
      </c>
      <c r="B45" s="30" t="str">
        <f>Entry!B44</f>
        <v>Esen</v>
      </c>
      <c r="C45" s="30"/>
      <c r="D45" s="30"/>
      <c r="E45" s="30"/>
      <c r="F45" s="31">
        <v>9</v>
      </c>
      <c r="G45" s="31" t="s">
        <v>126</v>
      </c>
      <c r="H45" s="31">
        <v>3</v>
      </c>
      <c r="I45" s="31" t="s">
        <v>126</v>
      </c>
      <c r="J45" s="31">
        <v>45</v>
      </c>
      <c r="K45" s="77" t="s">
        <v>126</v>
      </c>
      <c r="L45" s="176">
        <f t="shared" si="0"/>
        <v>57</v>
      </c>
      <c r="M45" s="169">
        <v>1</v>
      </c>
      <c r="N45" s="31" t="s">
        <v>126</v>
      </c>
      <c r="O45" s="31">
        <v>5</v>
      </c>
      <c r="P45" s="31" t="s">
        <v>49</v>
      </c>
      <c r="Q45" s="31">
        <v>4</v>
      </c>
      <c r="R45" s="31" t="s">
        <v>49</v>
      </c>
      <c r="S45" s="31">
        <v>5</v>
      </c>
      <c r="T45" s="31" t="s">
        <v>49</v>
      </c>
      <c r="U45" s="31">
        <v>60</v>
      </c>
      <c r="V45" s="31" t="s">
        <v>49</v>
      </c>
      <c r="W45" s="176">
        <f t="shared" si="7"/>
        <v>75</v>
      </c>
      <c r="X45" s="175">
        <f t="shared" si="12"/>
        <v>132</v>
      </c>
      <c r="Y45" s="57">
        <f t="shared" si="13"/>
        <v>31</v>
      </c>
      <c r="Z45" s="36" t="str">
        <f t="shared" si="14"/>
        <v>Anderson</v>
      </c>
      <c r="AA45" s="63">
        <f t="shared" si="14"/>
        <v>0</v>
      </c>
      <c r="AB45" s="43" t="e">
        <f>X45+W45-#REF!</f>
        <v>#REF!</v>
      </c>
      <c r="AC45" s="57" t="e">
        <f t="shared" si="10"/>
        <v>#REF!</v>
      </c>
      <c r="AD45" s="67" t="s">
        <v>26</v>
      </c>
      <c r="AE45" s="30">
        <f t="shared" si="11"/>
        <v>0</v>
      </c>
      <c r="AF45" s="65"/>
    </row>
    <row r="46" spans="1:32" s="3" customFormat="1" ht="15.75">
      <c r="A46" s="30">
        <v>50</v>
      </c>
      <c r="B46" s="30" t="str">
        <f>Entry!B45</f>
        <v>Anderson</v>
      </c>
      <c r="C46" s="30"/>
      <c r="D46" s="30"/>
      <c r="E46" s="30"/>
      <c r="F46" s="31">
        <v>60</v>
      </c>
      <c r="G46" s="31" t="s">
        <v>126</v>
      </c>
      <c r="H46" s="31">
        <v>60</v>
      </c>
      <c r="I46" s="31" t="s">
        <v>126</v>
      </c>
      <c r="J46" s="31">
        <v>60</v>
      </c>
      <c r="K46" s="77" t="s">
        <v>126</v>
      </c>
      <c r="L46" s="176">
        <f t="shared" si="0"/>
        <v>180</v>
      </c>
      <c r="M46" s="169">
        <v>60</v>
      </c>
      <c r="N46" s="31" t="s">
        <v>126</v>
      </c>
      <c r="O46" s="31">
        <v>60</v>
      </c>
      <c r="P46" s="31" t="s">
        <v>126</v>
      </c>
      <c r="Q46" s="31">
        <v>60</v>
      </c>
      <c r="R46" s="31" t="s">
        <v>126</v>
      </c>
      <c r="S46" s="31">
        <v>60</v>
      </c>
      <c r="T46" s="31" t="s">
        <v>126</v>
      </c>
      <c r="U46" s="31">
        <v>60</v>
      </c>
      <c r="V46" s="31" t="s">
        <v>126</v>
      </c>
      <c r="W46" s="176">
        <v>200</v>
      </c>
      <c r="X46" s="175">
        <f t="shared" si="12"/>
        <v>380</v>
      </c>
      <c r="Y46" s="57">
        <f t="shared" si="13"/>
        <v>45</v>
      </c>
      <c r="Z46" s="36" t="str">
        <f t="shared" si="14"/>
        <v>Johnson</v>
      </c>
      <c r="AA46" s="63">
        <f t="shared" si="14"/>
        <v>0</v>
      </c>
      <c r="AB46" s="43" t="e">
        <f>X46+W46-#REF!</f>
        <v>#REF!</v>
      </c>
      <c r="AC46" s="57" t="e">
        <f t="shared" si="10"/>
        <v>#REF!</v>
      </c>
      <c r="AD46" s="67" t="s">
        <v>26</v>
      </c>
      <c r="AE46" s="30">
        <f t="shared" si="11"/>
        <v>0</v>
      </c>
      <c r="AF46" s="65"/>
    </row>
    <row r="47" spans="1:32" s="3" customFormat="1" ht="15.75">
      <c r="A47" s="30">
        <v>51</v>
      </c>
      <c r="B47" s="30" t="str">
        <f>Entry!B46</f>
        <v>Johnson</v>
      </c>
      <c r="C47" s="30"/>
      <c r="D47" s="30"/>
      <c r="E47" s="30"/>
      <c r="F47" s="31">
        <v>60</v>
      </c>
      <c r="G47" s="31" t="s">
        <v>126</v>
      </c>
      <c r="H47" s="31">
        <v>60</v>
      </c>
      <c r="I47" s="31" t="s">
        <v>126</v>
      </c>
      <c r="J47" s="31">
        <v>60</v>
      </c>
      <c r="K47" s="77" t="s">
        <v>126</v>
      </c>
      <c r="L47" s="176">
        <f t="shared" si="0"/>
        <v>180</v>
      </c>
      <c r="M47" s="169">
        <v>60</v>
      </c>
      <c r="N47" s="31" t="s">
        <v>126</v>
      </c>
      <c r="O47" s="31">
        <v>60</v>
      </c>
      <c r="P47" s="31" t="s">
        <v>126</v>
      </c>
      <c r="Q47" s="31">
        <v>60</v>
      </c>
      <c r="R47" s="31" t="s">
        <v>126</v>
      </c>
      <c r="S47" s="31">
        <v>60</v>
      </c>
      <c r="T47" s="31" t="s">
        <v>126</v>
      </c>
      <c r="U47" s="31">
        <v>60</v>
      </c>
      <c r="V47" s="31" t="s">
        <v>126</v>
      </c>
      <c r="W47" s="176">
        <v>200</v>
      </c>
      <c r="X47" s="175">
        <f t="shared" si="12"/>
        <v>380</v>
      </c>
      <c r="Y47" s="57">
        <f t="shared" si="13"/>
        <v>45</v>
      </c>
      <c r="Z47" s="36" t="str">
        <f t="shared" si="14"/>
        <v>Tynes</v>
      </c>
      <c r="AA47" s="63">
        <f t="shared" si="14"/>
        <v>0</v>
      </c>
      <c r="AB47" s="43" t="e">
        <f>X47+W47-#REF!</f>
        <v>#REF!</v>
      </c>
      <c r="AC47" s="57" t="e">
        <f t="shared" si="10"/>
        <v>#REF!</v>
      </c>
      <c r="AD47" s="67" t="s">
        <v>26</v>
      </c>
      <c r="AE47" s="30">
        <f t="shared" si="11"/>
        <v>0</v>
      </c>
      <c r="AF47" s="65"/>
    </row>
    <row r="48" spans="1:32" s="3" customFormat="1" ht="15.75">
      <c r="A48" s="30">
        <v>52</v>
      </c>
      <c r="B48" s="30" t="str">
        <f>Entry!B47</f>
        <v>Tynes</v>
      </c>
      <c r="C48" s="30"/>
      <c r="D48" s="30"/>
      <c r="E48" s="30"/>
      <c r="F48" s="31">
        <v>60</v>
      </c>
      <c r="G48" s="31" t="s">
        <v>126</v>
      </c>
      <c r="H48" s="31">
        <v>60</v>
      </c>
      <c r="I48" s="31" t="s">
        <v>126</v>
      </c>
      <c r="J48" s="31">
        <v>60</v>
      </c>
      <c r="K48" s="77" t="s">
        <v>126</v>
      </c>
      <c r="L48" s="176">
        <f t="shared" si="0"/>
        <v>180</v>
      </c>
      <c r="M48" s="169">
        <v>60</v>
      </c>
      <c r="N48" s="31" t="s">
        <v>126</v>
      </c>
      <c r="O48" s="31">
        <v>60</v>
      </c>
      <c r="P48" s="31" t="s">
        <v>126</v>
      </c>
      <c r="Q48" s="31">
        <v>60</v>
      </c>
      <c r="R48" s="31" t="s">
        <v>126</v>
      </c>
      <c r="S48" s="31">
        <v>60</v>
      </c>
      <c r="T48" s="31" t="s">
        <v>126</v>
      </c>
      <c r="U48" s="31">
        <v>60</v>
      </c>
      <c r="V48" s="31" t="s">
        <v>126</v>
      </c>
      <c r="W48" s="176">
        <v>200</v>
      </c>
      <c r="X48" s="175">
        <f t="shared" si="12"/>
        <v>380</v>
      </c>
      <c r="Y48" s="57">
        <f t="shared" si="13"/>
        <v>45</v>
      </c>
      <c r="Z48" s="36" t="str">
        <f t="shared" si="14"/>
        <v>Sailor</v>
      </c>
      <c r="AA48" s="63">
        <f t="shared" si="14"/>
        <v>0</v>
      </c>
      <c r="AB48" s="43" t="e">
        <f>X48+W48-#REF!</f>
        <v>#REF!</v>
      </c>
      <c r="AC48" s="57" t="e">
        <f t="shared" si="10"/>
        <v>#REF!</v>
      </c>
      <c r="AD48" s="67" t="s">
        <v>26</v>
      </c>
      <c r="AE48" s="30">
        <f t="shared" si="11"/>
        <v>0</v>
      </c>
      <c r="AF48" s="65"/>
    </row>
    <row r="49" spans="1:32" s="3" customFormat="1" ht="15.75">
      <c r="A49" s="30">
        <v>53</v>
      </c>
      <c r="B49" s="30" t="str">
        <f>Entry!B48</f>
        <v>Sailor</v>
      </c>
      <c r="C49" s="30"/>
      <c r="D49" s="30"/>
      <c r="E49" s="30"/>
      <c r="F49" s="31">
        <v>60</v>
      </c>
      <c r="G49" s="31" t="s">
        <v>126</v>
      </c>
      <c r="H49" s="31">
        <v>60</v>
      </c>
      <c r="I49" s="31" t="s">
        <v>126</v>
      </c>
      <c r="J49" s="31">
        <v>60</v>
      </c>
      <c r="K49" s="77" t="s">
        <v>126</v>
      </c>
      <c r="L49" s="176">
        <f t="shared" si="0"/>
        <v>180</v>
      </c>
      <c r="M49" s="169">
        <v>60</v>
      </c>
      <c r="N49" s="31" t="s">
        <v>126</v>
      </c>
      <c r="O49" s="31">
        <v>60</v>
      </c>
      <c r="P49" s="31" t="s">
        <v>126</v>
      </c>
      <c r="Q49" s="31">
        <v>60</v>
      </c>
      <c r="R49" s="31" t="s">
        <v>126</v>
      </c>
      <c r="S49" s="31">
        <v>60</v>
      </c>
      <c r="T49" s="31" t="s">
        <v>126</v>
      </c>
      <c r="U49" s="31">
        <v>60</v>
      </c>
      <c r="V49" s="31" t="s">
        <v>126</v>
      </c>
      <c r="W49" s="176">
        <v>200</v>
      </c>
      <c r="X49" s="175">
        <f t="shared" si="12"/>
        <v>380</v>
      </c>
      <c r="Y49" s="57">
        <f t="shared" si="13"/>
        <v>45</v>
      </c>
      <c r="Z49" s="36" t="str">
        <f t="shared" si="14"/>
        <v>Walkker</v>
      </c>
      <c r="AA49" s="63">
        <f t="shared" si="14"/>
        <v>0</v>
      </c>
      <c r="AB49" s="43" t="e">
        <f>X49+W49-#REF!</f>
        <v>#REF!</v>
      </c>
      <c r="AC49" s="57" t="e">
        <f t="shared" si="10"/>
        <v>#REF!</v>
      </c>
      <c r="AD49" s="67" t="s">
        <v>26</v>
      </c>
      <c r="AE49" s="30">
        <f t="shared" si="11"/>
        <v>0</v>
      </c>
      <c r="AF49" s="65"/>
    </row>
    <row r="50" spans="1:32" s="3" customFormat="1" ht="15.75">
      <c r="A50" s="30">
        <v>54</v>
      </c>
      <c r="B50" s="30" t="str">
        <f>Entry!B49</f>
        <v>Walkker</v>
      </c>
      <c r="C50" s="30"/>
      <c r="D50" s="30"/>
      <c r="E50" s="30"/>
      <c r="F50" s="31">
        <v>1</v>
      </c>
      <c r="G50" s="31" t="s">
        <v>49</v>
      </c>
      <c r="H50" s="31">
        <v>8</v>
      </c>
      <c r="I50" s="31" t="s">
        <v>49</v>
      </c>
      <c r="J50" s="31">
        <v>4</v>
      </c>
      <c r="K50" s="77" t="s">
        <v>49</v>
      </c>
      <c r="L50" s="176">
        <f t="shared" si="0"/>
        <v>13</v>
      </c>
      <c r="M50" s="169">
        <v>11</v>
      </c>
      <c r="N50" s="31" t="s">
        <v>126</v>
      </c>
      <c r="O50" s="31">
        <v>16</v>
      </c>
      <c r="P50" s="31" t="s">
        <v>49</v>
      </c>
      <c r="Q50" s="31">
        <v>5</v>
      </c>
      <c r="R50" s="31" t="s">
        <v>126</v>
      </c>
      <c r="S50" s="31">
        <v>33</v>
      </c>
      <c r="T50" s="31" t="s">
        <v>49</v>
      </c>
      <c r="U50" s="31">
        <v>3</v>
      </c>
      <c r="V50" s="31" t="s">
        <v>126</v>
      </c>
      <c r="W50" s="176">
        <f t="shared" si="7"/>
        <v>68</v>
      </c>
      <c r="X50" s="175">
        <f t="shared" si="12"/>
        <v>81</v>
      </c>
      <c r="Y50" s="57">
        <f t="shared" si="13"/>
        <v>18</v>
      </c>
      <c r="Z50" s="36" t="str">
        <f t="shared" si="14"/>
        <v>Martynov</v>
      </c>
      <c r="AA50" s="63">
        <f t="shared" si="14"/>
        <v>0</v>
      </c>
      <c r="AB50" s="43" t="e">
        <f>X50+W50-#REF!</f>
        <v>#REF!</v>
      </c>
      <c r="AC50" s="57" t="e">
        <f t="shared" si="10"/>
        <v>#REF!</v>
      </c>
      <c r="AD50" s="67" t="s">
        <v>26</v>
      </c>
      <c r="AE50" s="30">
        <f t="shared" si="11"/>
        <v>0</v>
      </c>
      <c r="AF50" s="65"/>
    </row>
    <row r="51" spans="1:32" s="3" customFormat="1" ht="15.75">
      <c r="A51" s="30">
        <v>55</v>
      </c>
      <c r="B51" s="30" t="str">
        <f>Entry!B50</f>
        <v>Martynov</v>
      </c>
      <c r="C51" s="30"/>
      <c r="D51" s="30"/>
      <c r="E51" s="30"/>
      <c r="F51" s="31">
        <v>14</v>
      </c>
      <c r="G51" s="31" t="s">
        <v>126</v>
      </c>
      <c r="H51" s="31">
        <v>5</v>
      </c>
      <c r="I51" s="31" t="s">
        <v>126</v>
      </c>
      <c r="J51" s="31">
        <v>4</v>
      </c>
      <c r="K51" s="77" t="s">
        <v>49</v>
      </c>
      <c r="L51" s="176">
        <f t="shared" si="0"/>
        <v>23</v>
      </c>
      <c r="M51" s="169">
        <v>5</v>
      </c>
      <c r="N51" s="31" t="s">
        <v>126</v>
      </c>
      <c r="O51" s="31">
        <v>6</v>
      </c>
      <c r="P51" s="31" t="s">
        <v>126</v>
      </c>
      <c r="Q51" s="31">
        <v>1</v>
      </c>
      <c r="R51" s="31" t="s">
        <v>126</v>
      </c>
      <c r="S51" s="31">
        <v>2</v>
      </c>
      <c r="T51" s="31" t="s">
        <v>126</v>
      </c>
      <c r="U51" s="31">
        <v>2</v>
      </c>
      <c r="V51" s="31" t="s">
        <v>126</v>
      </c>
      <c r="W51" s="176">
        <f t="shared" si="7"/>
        <v>16</v>
      </c>
      <c r="X51" s="175">
        <f t="shared" si="12"/>
        <v>39</v>
      </c>
      <c r="Y51" s="57">
        <f t="shared" si="13"/>
        <v>6</v>
      </c>
      <c r="Z51" s="36" t="str">
        <f t="shared" si="14"/>
        <v>Mackey</v>
      </c>
      <c r="AA51" s="63">
        <f t="shared" si="14"/>
        <v>0</v>
      </c>
      <c r="AB51" s="43" t="e">
        <f>X51+W51-#REF!</f>
        <v>#REF!</v>
      </c>
      <c r="AC51" s="57" t="e">
        <f t="shared" si="10"/>
        <v>#REF!</v>
      </c>
      <c r="AD51" s="67" t="s">
        <v>26</v>
      </c>
      <c r="AE51" s="30">
        <f t="shared" si="11"/>
        <v>0</v>
      </c>
      <c r="AF51" s="65"/>
    </row>
    <row r="52" spans="1:32" s="3" customFormat="1" ht="15.75">
      <c r="A52" s="30">
        <v>56</v>
      </c>
      <c r="B52" s="30" t="str">
        <f>Entry!B51</f>
        <v>Mackey</v>
      </c>
      <c r="C52" s="30"/>
      <c r="D52" s="30"/>
      <c r="E52" s="30"/>
      <c r="F52" s="31">
        <v>5</v>
      </c>
      <c r="G52" s="31" t="s">
        <v>49</v>
      </c>
      <c r="H52" s="31">
        <v>3</v>
      </c>
      <c r="I52" s="31" t="s">
        <v>126</v>
      </c>
      <c r="J52" s="31">
        <v>25</v>
      </c>
      <c r="K52" s="77" t="s">
        <v>126</v>
      </c>
      <c r="L52" s="176">
        <f t="shared" si="0"/>
        <v>33</v>
      </c>
      <c r="M52" s="169">
        <v>15</v>
      </c>
      <c r="N52" s="31" t="s">
        <v>49</v>
      </c>
      <c r="O52" s="31">
        <v>14</v>
      </c>
      <c r="P52" s="31" t="s">
        <v>49</v>
      </c>
      <c r="Q52" s="31">
        <v>27</v>
      </c>
      <c r="R52" s="31" t="s">
        <v>49</v>
      </c>
      <c r="S52" s="31">
        <v>14</v>
      </c>
      <c r="T52" s="31" t="s">
        <v>49</v>
      </c>
      <c r="U52" s="31">
        <v>31</v>
      </c>
      <c r="V52" s="31" t="s">
        <v>49</v>
      </c>
      <c r="W52" s="176">
        <f t="shared" si="7"/>
        <v>101</v>
      </c>
      <c r="X52" s="175">
        <f t="shared" si="12"/>
        <v>134</v>
      </c>
      <c r="Y52" s="57">
        <f t="shared" si="13"/>
        <v>32</v>
      </c>
      <c r="Z52" s="36" t="e">
        <f>#REF!</f>
        <v>#REF!</v>
      </c>
      <c r="AA52" s="63" t="e">
        <f>#REF!</f>
        <v>#REF!</v>
      </c>
      <c r="AB52" s="43" t="e">
        <f>X52+W52-#REF!</f>
        <v>#REF!</v>
      </c>
      <c r="AC52" s="57" t="e">
        <f t="shared" si="10"/>
        <v>#REF!</v>
      </c>
      <c r="AD52" s="67" t="s">
        <v>26</v>
      </c>
      <c r="AE52" s="30">
        <f t="shared" si="11"/>
        <v>0</v>
      </c>
      <c r="AF52" s="65"/>
    </row>
    <row r="53" spans="1:32" s="3" customFormat="1" ht="15.75">
      <c r="A53" s="30">
        <v>58</v>
      </c>
      <c r="B53" s="30" t="str">
        <f>Entry!B53</f>
        <v>Thompson</v>
      </c>
      <c r="C53" s="30"/>
      <c r="D53" s="30"/>
      <c r="E53" s="30"/>
      <c r="F53" s="31">
        <v>60</v>
      </c>
      <c r="G53" s="31" t="s">
        <v>49</v>
      </c>
      <c r="H53" s="31">
        <v>60</v>
      </c>
      <c r="I53" s="31" t="s">
        <v>126</v>
      </c>
      <c r="J53" s="31">
        <v>60</v>
      </c>
      <c r="K53" s="77" t="s">
        <v>49</v>
      </c>
      <c r="L53" s="176">
        <f t="shared" si="0"/>
        <v>180</v>
      </c>
      <c r="M53" s="169">
        <v>60</v>
      </c>
      <c r="N53" s="31" t="s">
        <v>126</v>
      </c>
      <c r="O53" s="31">
        <v>60</v>
      </c>
      <c r="P53" s="31" t="s">
        <v>126</v>
      </c>
      <c r="Q53" s="31">
        <v>60</v>
      </c>
      <c r="R53" s="31" t="s">
        <v>126</v>
      </c>
      <c r="S53" s="31">
        <v>60</v>
      </c>
      <c r="T53" s="31" t="s">
        <v>126</v>
      </c>
      <c r="U53" s="31">
        <v>60</v>
      </c>
      <c r="V53" s="31" t="s">
        <v>126</v>
      </c>
      <c r="W53" s="176">
        <v>200</v>
      </c>
      <c r="X53" s="175">
        <f t="shared" si="12"/>
        <v>380</v>
      </c>
      <c r="Y53" s="57">
        <f t="shared" si="13"/>
        <v>45</v>
      </c>
      <c r="Z53" s="36" t="e">
        <f>#REF!</f>
        <v>#REF!</v>
      </c>
      <c r="AA53" s="63" t="e">
        <f>#REF!</f>
        <v>#REF!</v>
      </c>
      <c r="AB53" s="43" t="e">
        <f>X53+W53-#REF!</f>
        <v>#REF!</v>
      </c>
      <c r="AC53" s="57" t="e">
        <f t="shared" si="10"/>
        <v>#REF!</v>
      </c>
      <c r="AD53" s="67" t="s">
        <v>26</v>
      </c>
      <c r="AE53" s="30">
        <f t="shared" si="11"/>
        <v>0</v>
      </c>
      <c r="AF53" s="65"/>
    </row>
    <row r="54" spans="6:30" ht="18">
      <c r="F54" s="76"/>
      <c r="G54" s="76"/>
      <c r="H54" s="8"/>
      <c r="I54" s="6"/>
      <c r="J54" s="8"/>
      <c r="K54" s="16"/>
      <c r="L54" s="4"/>
      <c r="M54" s="4"/>
      <c r="N54" s="4"/>
      <c r="O54" s="4"/>
      <c r="Q54" s="4"/>
      <c r="R54" s="4"/>
      <c r="S54" s="4"/>
      <c r="T54" s="4"/>
      <c r="U54" s="4"/>
      <c r="V54" s="4"/>
      <c r="W54" s="4"/>
      <c r="X54" s="4"/>
      <c r="Y54" s="172"/>
      <c r="Z54" s="4"/>
      <c r="AA54" s="4"/>
      <c r="AB54" s="4"/>
      <c r="AC54" s="4"/>
      <c r="AD54" s="4"/>
    </row>
    <row r="55" spans="2:28" ht="18">
      <c r="B55" s="78" t="s">
        <v>184</v>
      </c>
      <c r="C55" s="76"/>
      <c r="D55" s="76"/>
      <c r="H55" s="6"/>
      <c r="I55" s="6"/>
      <c r="J55" s="6"/>
      <c r="K55" s="16"/>
      <c r="L55" s="4"/>
      <c r="M55" s="6"/>
      <c r="N55" s="6"/>
      <c r="O55" s="6"/>
      <c r="P55" s="6"/>
      <c r="Q55" s="6"/>
      <c r="U55" s="4"/>
      <c r="V55" s="16"/>
      <c r="W55" s="4"/>
      <c r="X55" s="6"/>
      <c r="Y55" s="4"/>
      <c r="Z55" s="4"/>
      <c r="AA55" s="4"/>
      <c r="AB55" s="4"/>
    </row>
    <row r="56" spans="1:28" ht="15" customHeight="1">
      <c r="A56" s="4"/>
      <c r="B56" s="15"/>
      <c r="E56" s="4"/>
      <c r="F56" s="4"/>
      <c r="G56" s="4"/>
      <c r="H56" s="7"/>
      <c r="I56" s="7"/>
      <c r="J56" s="7"/>
      <c r="K56" s="7"/>
      <c r="L56" s="4"/>
      <c r="M56" s="7"/>
      <c r="N56" s="7"/>
      <c r="O56" s="7"/>
      <c r="P56" s="7"/>
      <c r="Q56" s="7"/>
      <c r="U56" s="4"/>
      <c r="V56" s="4"/>
      <c r="W56" s="4"/>
      <c r="X56" s="7"/>
      <c r="Z56" s="4"/>
      <c r="AA56" s="4"/>
      <c r="AB56" s="4"/>
    </row>
    <row r="57" spans="1:28" ht="15">
      <c r="A57" s="4"/>
      <c r="B57" s="14" t="s">
        <v>21</v>
      </c>
      <c r="C57" s="4"/>
      <c r="D57" s="4"/>
      <c r="E57" s="4"/>
      <c r="F57" s="4"/>
      <c r="G57" s="4"/>
      <c r="H57" s="4"/>
      <c r="I57" s="4"/>
      <c r="J57" s="4"/>
      <c r="K57" s="4"/>
      <c r="L57" s="4"/>
      <c r="M57" s="4"/>
      <c r="N57" s="4"/>
      <c r="O57" s="4"/>
      <c r="P57" s="4"/>
      <c r="Q57" s="4"/>
      <c r="U57" s="4"/>
      <c r="V57" s="4"/>
      <c r="W57" s="4"/>
      <c r="X57" s="4"/>
      <c r="Z57" s="4"/>
      <c r="AA57" s="4"/>
      <c r="AB57" s="4"/>
    </row>
    <row r="58" spans="2:32" s="3" customFormat="1" ht="15">
      <c r="B58" s="4"/>
      <c r="C58" s="4"/>
      <c r="D58" s="4"/>
      <c r="AE58" s="4"/>
      <c r="AF58" s="4"/>
    </row>
    <row r="59" spans="1:27" ht="15">
      <c r="A59" s="4"/>
      <c r="E59" s="4"/>
      <c r="F59" s="4"/>
      <c r="G59" s="4"/>
      <c r="H59" s="4"/>
      <c r="I59" s="4"/>
      <c r="J59" s="4"/>
      <c r="K59" s="4"/>
      <c r="L59" s="4"/>
      <c r="M59" s="4"/>
      <c r="N59" s="4"/>
      <c r="O59" s="4"/>
      <c r="P59" s="4"/>
      <c r="Q59" s="4"/>
      <c r="R59" s="4"/>
      <c r="S59" s="4"/>
      <c r="T59" s="4"/>
      <c r="U59" s="4"/>
      <c r="V59" s="4"/>
      <c r="W59" s="4"/>
      <c r="X59" s="4"/>
      <c r="Z59" s="4"/>
      <c r="AA59" s="4"/>
    </row>
    <row r="60" spans="1:27" ht="15">
      <c r="A60" s="4"/>
      <c r="B60" s="4"/>
      <c r="C60" s="4"/>
      <c r="D60" s="4"/>
      <c r="E60" s="4"/>
      <c r="F60" s="4"/>
      <c r="G60" s="4"/>
      <c r="H60" s="4"/>
      <c r="I60" s="4"/>
      <c r="J60" s="4"/>
      <c r="K60" s="4"/>
      <c r="L60" s="4"/>
      <c r="M60" s="4"/>
      <c r="N60" s="4"/>
      <c r="O60" s="4"/>
      <c r="P60" s="4"/>
      <c r="Q60" s="4"/>
      <c r="R60" s="4"/>
      <c r="S60" s="4"/>
      <c r="T60" s="4"/>
      <c r="U60" s="4"/>
      <c r="V60" s="4"/>
      <c r="W60" s="4"/>
      <c r="X60" s="4"/>
      <c r="Z60" s="4"/>
      <c r="AA60" s="4"/>
    </row>
    <row r="61" spans="1:27" ht="15">
      <c r="A61" s="4"/>
      <c r="B61" s="4"/>
      <c r="C61" s="4"/>
      <c r="D61" s="4"/>
      <c r="E61" s="4"/>
      <c r="F61" s="4"/>
      <c r="G61" s="4"/>
      <c r="H61" s="4"/>
      <c r="I61" s="4"/>
      <c r="J61" s="4"/>
      <c r="K61" s="4"/>
      <c r="L61" s="4"/>
      <c r="M61" s="4"/>
      <c r="N61" s="4"/>
      <c r="O61" s="4"/>
      <c r="P61" s="4"/>
      <c r="Q61" s="4"/>
      <c r="R61" s="4"/>
      <c r="S61" s="4"/>
      <c r="T61" s="4"/>
      <c r="U61" s="4"/>
      <c r="V61" s="4"/>
      <c r="W61" s="4"/>
      <c r="X61" s="4"/>
      <c r="Z61" s="4"/>
      <c r="AA61" s="4"/>
    </row>
    <row r="62" spans="1:32" ht="15">
      <c r="A62" s="4"/>
      <c r="B62" s="4"/>
      <c r="C62" s="4"/>
      <c r="D62" s="4"/>
      <c r="E62" s="4"/>
      <c r="F62" s="4"/>
      <c r="G62" s="4"/>
      <c r="H62" s="4"/>
      <c r="I62" s="4"/>
      <c r="J62" s="4"/>
      <c r="K62" s="4"/>
      <c r="L62" s="4"/>
      <c r="M62" s="4"/>
      <c r="N62" s="4"/>
      <c r="O62" s="4"/>
      <c r="P62" s="4"/>
      <c r="Q62" s="4"/>
      <c r="R62" s="4"/>
      <c r="S62" s="4"/>
      <c r="T62" s="4"/>
      <c r="U62" s="4"/>
      <c r="V62" s="4"/>
      <c r="W62" s="4"/>
      <c r="X62" s="4"/>
      <c r="Z62" s="4"/>
      <c r="AA62" s="4"/>
      <c r="AF62" s="3"/>
    </row>
    <row r="63" spans="1:31" ht="15">
      <c r="A63" s="4"/>
      <c r="B63" s="4"/>
      <c r="C63" s="4"/>
      <c r="D63" s="4"/>
      <c r="E63" s="4"/>
      <c r="F63" s="4"/>
      <c r="G63" s="4"/>
      <c r="H63" s="4"/>
      <c r="I63" s="4"/>
      <c r="J63" s="4"/>
      <c r="K63" s="4"/>
      <c r="L63" s="4"/>
      <c r="M63" s="4"/>
      <c r="N63" s="4"/>
      <c r="O63" s="4"/>
      <c r="P63" s="4"/>
      <c r="Q63" s="4"/>
      <c r="R63" s="4"/>
      <c r="S63" s="4"/>
      <c r="T63" s="4"/>
      <c r="U63" s="4"/>
      <c r="V63" s="4"/>
      <c r="W63" s="4"/>
      <c r="X63" s="4"/>
      <c r="Z63" s="4"/>
      <c r="AA63" s="4"/>
      <c r="AE63" s="3"/>
    </row>
    <row r="64" spans="1:27" ht="15">
      <c r="A64" s="4"/>
      <c r="B64" s="4"/>
      <c r="C64" s="4"/>
      <c r="D64" s="4"/>
      <c r="E64" s="4"/>
      <c r="F64" s="4"/>
      <c r="G64" s="4"/>
      <c r="H64" s="4"/>
      <c r="I64" s="4"/>
      <c r="J64" s="4"/>
      <c r="K64" s="4"/>
      <c r="L64" s="4"/>
      <c r="M64" s="4"/>
      <c r="N64" s="4"/>
      <c r="O64" s="4"/>
      <c r="P64" s="4"/>
      <c r="Q64" s="4"/>
      <c r="R64" s="4"/>
      <c r="S64" s="4"/>
      <c r="T64" s="4"/>
      <c r="U64" s="4"/>
      <c r="V64" s="4"/>
      <c r="W64" s="4"/>
      <c r="X64" s="4"/>
      <c r="Z64" s="4"/>
      <c r="AA64" s="4"/>
    </row>
    <row r="65" spans="1:27" ht="15">
      <c r="A65" s="4"/>
      <c r="B65" s="4"/>
      <c r="C65" s="4"/>
      <c r="D65" s="4"/>
      <c r="E65" s="4"/>
      <c r="F65" s="4"/>
      <c r="G65" s="4"/>
      <c r="H65" s="4"/>
      <c r="I65" s="4"/>
      <c r="J65" s="4"/>
      <c r="K65" s="4"/>
      <c r="L65" s="4"/>
      <c r="M65" s="4"/>
      <c r="N65" s="4"/>
      <c r="O65" s="4"/>
      <c r="P65" s="4"/>
      <c r="Q65" s="4"/>
      <c r="R65" s="4"/>
      <c r="S65" s="4"/>
      <c r="T65" s="4"/>
      <c r="U65" s="4"/>
      <c r="V65" s="4"/>
      <c r="W65" s="4"/>
      <c r="X65" s="4"/>
      <c r="Z65" s="4"/>
      <c r="AA65" s="4"/>
    </row>
    <row r="66" spans="1:27" ht="15">
      <c r="A66" s="4"/>
      <c r="B66" s="4"/>
      <c r="C66" s="4"/>
      <c r="D66" s="4"/>
      <c r="E66" s="4"/>
      <c r="F66" s="4"/>
      <c r="G66" s="4"/>
      <c r="H66" s="4"/>
      <c r="I66" s="4"/>
      <c r="J66" s="4"/>
      <c r="K66" s="4"/>
      <c r="L66" s="4"/>
      <c r="M66" s="4"/>
      <c r="N66" s="4"/>
      <c r="O66" s="4"/>
      <c r="P66" s="4"/>
      <c r="Q66" s="4"/>
      <c r="R66" s="4"/>
      <c r="S66" s="4"/>
      <c r="T66" s="4"/>
      <c r="U66" s="4"/>
      <c r="V66" s="4"/>
      <c r="W66" s="4"/>
      <c r="X66" s="4"/>
      <c r="Z66" s="4"/>
      <c r="AA66" s="4"/>
    </row>
    <row r="67" spans="1:27" ht="15">
      <c r="A67" s="4"/>
      <c r="B67" s="4"/>
      <c r="C67" s="4"/>
      <c r="D67" s="4"/>
      <c r="E67" s="4"/>
      <c r="F67" s="4"/>
      <c r="G67" s="4"/>
      <c r="H67" s="4"/>
      <c r="I67" s="4"/>
      <c r="J67" s="4"/>
      <c r="K67" s="4"/>
      <c r="L67" s="4"/>
      <c r="M67" s="4"/>
      <c r="N67" s="4"/>
      <c r="O67" s="4"/>
      <c r="P67" s="4"/>
      <c r="Q67" s="4"/>
      <c r="R67" s="4"/>
      <c r="S67" s="4"/>
      <c r="T67" s="4"/>
      <c r="U67" s="4"/>
      <c r="V67" s="4"/>
      <c r="W67" s="4"/>
      <c r="X67" s="4"/>
      <c r="Z67" s="4"/>
      <c r="AA67" s="4"/>
    </row>
    <row r="68" spans="1:27" ht="15">
      <c r="A68" s="4"/>
      <c r="B68" s="4"/>
      <c r="C68" s="4"/>
      <c r="D68" s="4"/>
      <c r="E68" s="4"/>
      <c r="F68" s="4"/>
      <c r="G68" s="4"/>
      <c r="H68" s="4"/>
      <c r="I68" s="4"/>
      <c r="J68" s="4"/>
      <c r="K68" s="4"/>
      <c r="L68" s="4"/>
      <c r="M68" s="4"/>
      <c r="N68" s="4"/>
      <c r="O68" s="4"/>
      <c r="P68" s="4"/>
      <c r="Q68" s="4"/>
      <c r="R68" s="4"/>
      <c r="S68" s="4"/>
      <c r="T68" s="4"/>
      <c r="U68" s="4"/>
      <c r="V68" s="4"/>
      <c r="W68" s="4"/>
      <c r="X68" s="4"/>
      <c r="Z68" s="4"/>
      <c r="AA68" s="4"/>
    </row>
    <row r="69" spans="1:27" ht="15">
      <c r="A69" s="4"/>
      <c r="B69" s="4"/>
      <c r="C69" s="4"/>
      <c r="D69" s="4"/>
      <c r="E69" s="4"/>
      <c r="F69" s="4"/>
      <c r="G69" s="4"/>
      <c r="H69" s="4"/>
      <c r="I69" s="4"/>
      <c r="J69" s="4"/>
      <c r="K69" s="4"/>
      <c r="L69" s="4"/>
      <c r="M69" s="4"/>
      <c r="N69" s="4"/>
      <c r="O69" s="4"/>
      <c r="P69" s="4"/>
      <c r="Q69" s="4"/>
      <c r="R69" s="4"/>
      <c r="S69" s="4"/>
      <c r="T69" s="4"/>
      <c r="U69" s="4"/>
      <c r="V69" s="4"/>
      <c r="W69" s="4"/>
      <c r="X69" s="4"/>
      <c r="Z69" s="4"/>
      <c r="AA69" s="4"/>
    </row>
    <row r="70" spans="1:27" ht="15">
      <c r="A70" s="4"/>
      <c r="B70" s="4"/>
      <c r="C70" s="4"/>
      <c r="D70" s="4"/>
      <c r="E70" s="4"/>
      <c r="F70" s="4"/>
      <c r="G70" s="4"/>
      <c r="H70" s="4"/>
      <c r="I70" s="4"/>
      <c r="J70" s="4"/>
      <c r="K70" s="4"/>
      <c r="L70" s="4"/>
      <c r="M70" s="4"/>
      <c r="N70" s="4"/>
      <c r="O70" s="4"/>
      <c r="P70" s="4"/>
      <c r="Q70" s="4"/>
      <c r="R70" s="4"/>
      <c r="S70" s="4"/>
      <c r="T70" s="4"/>
      <c r="U70" s="4"/>
      <c r="V70" s="4"/>
      <c r="W70" s="4"/>
      <c r="X70" s="4"/>
      <c r="Z70" s="4"/>
      <c r="AA70" s="4"/>
    </row>
    <row r="71" spans="2:32" s="3" customFormat="1" ht="15">
      <c r="B71" s="4"/>
      <c r="C71" s="4"/>
      <c r="D71" s="4"/>
      <c r="AE71" s="4"/>
      <c r="AF71" s="4"/>
    </row>
    <row r="72" spans="1:27" ht="15">
      <c r="A72" s="4"/>
      <c r="E72" s="4"/>
      <c r="F72" s="4"/>
      <c r="G72" s="4"/>
      <c r="H72" s="4"/>
      <c r="I72" s="4"/>
      <c r="J72" s="4"/>
      <c r="K72" s="4"/>
      <c r="L72" s="4"/>
      <c r="M72" s="4"/>
      <c r="N72" s="4"/>
      <c r="O72" s="4"/>
      <c r="P72" s="4"/>
      <c r="Q72" s="4"/>
      <c r="R72" s="4"/>
      <c r="S72" s="4"/>
      <c r="T72" s="4"/>
      <c r="U72" s="4"/>
      <c r="V72" s="4"/>
      <c r="W72" s="4"/>
      <c r="X72" s="4"/>
      <c r="Z72" s="4"/>
      <c r="AA72" s="4"/>
    </row>
    <row r="73" spans="1:27" ht="15">
      <c r="A73" s="4"/>
      <c r="B73" s="4"/>
      <c r="C73" s="4"/>
      <c r="D73" s="4"/>
      <c r="E73" s="4"/>
      <c r="F73" s="4"/>
      <c r="G73" s="4"/>
      <c r="H73" s="4"/>
      <c r="I73" s="4"/>
      <c r="J73" s="4"/>
      <c r="K73" s="4"/>
      <c r="L73" s="4"/>
      <c r="M73" s="4"/>
      <c r="N73" s="4"/>
      <c r="O73" s="4"/>
      <c r="P73" s="4"/>
      <c r="Q73" s="4"/>
      <c r="R73" s="4"/>
      <c r="S73" s="4"/>
      <c r="T73" s="4"/>
      <c r="U73" s="4"/>
      <c r="V73" s="4"/>
      <c r="W73" s="4"/>
      <c r="X73" s="4"/>
      <c r="Z73" s="4"/>
      <c r="AA73" s="4"/>
    </row>
    <row r="74" spans="1:27" ht="15">
      <c r="A74" s="4"/>
      <c r="B74" s="4"/>
      <c r="C74" s="4"/>
      <c r="D74" s="4"/>
      <c r="E74" s="4"/>
      <c r="F74" s="4"/>
      <c r="G74" s="4"/>
      <c r="H74" s="4"/>
      <c r="I74" s="4"/>
      <c r="J74" s="4"/>
      <c r="K74" s="4"/>
      <c r="L74" s="4"/>
      <c r="M74" s="4"/>
      <c r="N74" s="4"/>
      <c r="O74" s="4"/>
      <c r="P74" s="4"/>
      <c r="Q74" s="4"/>
      <c r="R74" s="4"/>
      <c r="S74" s="4"/>
      <c r="T74" s="4"/>
      <c r="U74" s="4"/>
      <c r="V74" s="4"/>
      <c r="W74" s="4"/>
      <c r="X74" s="4"/>
      <c r="Z74" s="4"/>
      <c r="AA74" s="4"/>
    </row>
    <row r="75" spans="1:32" ht="15">
      <c r="A75" s="4"/>
      <c r="B75" s="4"/>
      <c r="C75" s="4"/>
      <c r="D75" s="4"/>
      <c r="E75" s="4"/>
      <c r="F75" s="4"/>
      <c r="G75" s="4"/>
      <c r="H75" s="4"/>
      <c r="I75" s="4"/>
      <c r="J75" s="4"/>
      <c r="K75" s="4"/>
      <c r="L75" s="4"/>
      <c r="M75" s="4"/>
      <c r="N75" s="4"/>
      <c r="O75" s="4"/>
      <c r="P75" s="4"/>
      <c r="Q75" s="4"/>
      <c r="R75" s="4"/>
      <c r="S75" s="4"/>
      <c r="T75" s="4"/>
      <c r="U75" s="4"/>
      <c r="V75" s="4"/>
      <c r="W75" s="4"/>
      <c r="X75" s="4"/>
      <c r="Z75" s="4"/>
      <c r="AA75" s="4"/>
      <c r="AF75" s="3"/>
    </row>
    <row r="76" spans="1:31" ht="15">
      <c r="A76" s="4"/>
      <c r="B76" s="4"/>
      <c r="C76" s="4"/>
      <c r="D76" s="4"/>
      <c r="E76" s="4"/>
      <c r="F76" s="4"/>
      <c r="G76" s="4"/>
      <c r="H76" s="4"/>
      <c r="I76" s="4"/>
      <c r="J76" s="4"/>
      <c r="K76" s="4"/>
      <c r="L76" s="4"/>
      <c r="M76" s="4"/>
      <c r="N76" s="4"/>
      <c r="O76" s="4"/>
      <c r="P76" s="4"/>
      <c r="Q76" s="4"/>
      <c r="R76" s="4"/>
      <c r="S76" s="4"/>
      <c r="T76" s="4"/>
      <c r="U76" s="4"/>
      <c r="V76" s="4"/>
      <c r="W76" s="4"/>
      <c r="X76" s="4"/>
      <c r="Z76" s="4"/>
      <c r="AA76" s="4"/>
      <c r="AE76" s="3"/>
    </row>
    <row r="77" spans="1:27" ht="15">
      <c r="A77" s="4"/>
      <c r="B77" s="4"/>
      <c r="C77" s="4"/>
      <c r="D77" s="4"/>
      <c r="E77" s="4"/>
      <c r="F77" s="4"/>
      <c r="G77" s="4"/>
      <c r="H77" s="4"/>
      <c r="I77" s="4"/>
      <c r="J77" s="4"/>
      <c r="K77" s="4"/>
      <c r="L77" s="4"/>
      <c r="M77" s="4"/>
      <c r="N77" s="4"/>
      <c r="O77" s="4"/>
      <c r="P77" s="4"/>
      <c r="Q77" s="4"/>
      <c r="R77" s="4"/>
      <c r="S77" s="4"/>
      <c r="T77" s="4"/>
      <c r="U77" s="4"/>
      <c r="V77" s="4"/>
      <c r="W77" s="4"/>
      <c r="X77" s="4"/>
      <c r="Z77" s="4"/>
      <c r="AA77" s="4"/>
    </row>
    <row r="78" spans="1:27" ht="15">
      <c r="A78" s="4"/>
      <c r="B78" s="4"/>
      <c r="C78" s="4"/>
      <c r="D78" s="4"/>
      <c r="E78" s="4"/>
      <c r="F78" s="4"/>
      <c r="G78" s="4"/>
      <c r="H78" s="4"/>
      <c r="I78" s="4"/>
      <c r="J78" s="4"/>
      <c r="K78" s="4"/>
      <c r="L78" s="4"/>
      <c r="M78" s="4"/>
      <c r="N78" s="4"/>
      <c r="O78" s="4"/>
      <c r="P78" s="4"/>
      <c r="Q78" s="4"/>
      <c r="R78" s="4"/>
      <c r="S78" s="4"/>
      <c r="T78" s="4"/>
      <c r="U78" s="4"/>
      <c r="V78" s="4"/>
      <c r="W78" s="4"/>
      <c r="X78" s="4"/>
      <c r="Z78" s="4"/>
      <c r="AA78" s="4"/>
    </row>
    <row r="79" spans="1:27" ht="15">
      <c r="A79" s="4"/>
      <c r="B79" s="4"/>
      <c r="C79" s="4"/>
      <c r="D79" s="4"/>
      <c r="E79" s="4"/>
      <c r="F79" s="4"/>
      <c r="G79" s="4"/>
      <c r="H79" s="4"/>
      <c r="I79" s="4"/>
      <c r="J79" s="4"/>
      <c r="K79" s="4"/>
      <c r="L79" s="4"/>
      <c r="M79" s="4"/>
      <c r="N79" s="4"/>
      <c r="O79" s="4"/>
      <c r="P79" s="4"/>
      <c r="Q79" s="4"/>
      <c r="R79" s="4"/>
      <c r="S79" s="4"/>
      <c r="T79" s="4"/>
      <c r="U79" s="4"/>
      <c r="V79" s="4"/>
      <c r="W79" s="4"/>
      <c r="X79" s="4"/>
      <c r="Z79" s="4"/>
      <c r="AA79" s="4"/>
    </row>
    <row r="80" spans="1:27" ht="15">
      <c r="A80" s="4"/>
      <c r="B80" s="4"/>
      <c r="C80" s="4"/>
      <c r="D80" s="4"/>
      <c r="E80" s="4"/>
      <c r="F80" s="4"/>
      <c r="G80" s="4"/>
      <c r="H80" s="4"/>
      <c r="I80" s="4"/>
      <c r="J80" s="4"/>
      <c r="K80" s="4"/>
      <c r="L80" s="4"/>
      <c r="M80" s="4"/>
      <c r="N80" s="4"/>
      <c r="O80" s="4"/>
      <c r="P80" s="4"/>
      <c r="Q80" s="4"/>
      <c r="R80" s="4"/>
      <c r="S80" s="4"/>
      <c r="T80" s="4"/>
      <c r="U80" s="4"/>
      <c r="V80" s="4"/>
      <c r="W80" s="4"/>
      <c r="X80" s="4"/>
      <c r="Z80" s="4"/>
      <c r="AA80" s="4"/>
    </row>
    <row r="81" spans="1:27" ht="15">
      <c r="A81" s="4"/>
      <c r="B81" s="4"/>
      <c r="C81" s="4"/>
      <c r="D81" s="4"/>
      <c r="E81" s="4"/>
      <c r="F81" s="4"/>
      <c r="G81" s="4"/>
      <c r="H81" s="4"/>
      <c r="I81" s="4"/>
      <c r="J81" s="4"/>
      <c r="K81" s="4"/>
      <c r="L81" s="4"/>
      <c r="M81" s="4"/>
      <c r="N81" s="4"/>
      <c r="O81" s="4"/>
      <c r="P81" s="4"/>
      <c r="Q81" s="4"/>
      <c r="R81" s="4"/>
      <c r="S81" s="4"/>
      <c r="T81" s="4"/>
      <c r="U81" s="4"/>
      <c r="V81" s="4"/>
      <c r="W81" s="4"/>
      <c r="X81" s="4"/>
      <c r="Z81" s="4"/>
      <c r="AA81" s="4"/>
    </row>
    <row r="82" spans="1:27" ht="15">
      <c r="A82" s="4"/>
      <c r="B82" s="4"/>
      <c r="C82" s="4"/>
      <c r="D82" s="4"/>
      <c r="E82" s="4"/>
      <c r="F82" s="4"/>
      <c r="G82" s="4"/>
      <c r="H82" s="4"/>
      <c r="I82" s="4"/>
      <c r="J82" s="4"/>
      <c r="K82" s="4"/>
      <c r="L82" s="4"/>
      <c r="M82" s="4"/>
      <c r="N82" s="4"/>
      <c r="O82" s="4"/>
      <c r="P82" s="4"/>
      <c r="Q82" s="4"/>
      <c r="R82" s="4"/>
      <c r="S82" s="4"/>
      <c r="T82" s="4"/>
      <c r="U82" s="4"/>
      <c r="V82" s="4"/>
      <c r="W82" s="4"/>
      <c r="X82" s="4"/>
      <c r="Z82" s="4"/>
      <c r="AA82" s="4"/>
    </row>
    <row r="83" spans="1:27" ht="15">
      <c r="A83" s="4"/>
      <c r="B83" s="4"/>
      <c r="C83" s="4"/>
      <c r="D83" s="4"/>
      <c r="E83" s="4"/>
      <c r="F83" s="4"/>
      <c r="G83" s="4"/>
      <c r="H83" s="4"/>
      <c r="I83" s="4"/>
      <c r="J83" s="4"/>
      <c r="K83" s="4"/>
      <c r="L83" s="4"/>
      <c r="M83" s="4"/>
      <c r="N83" s="4"/>
      <c r="O83" s="4"/>
      <c r="P83" s="4"/>
      <c r="Q83" s="4"/>
      <c r="R83" s="4"/>
      <c r="S83" s="4"/>
      <c r="T83" s="4"/>
      <c r="U83" s="4"/>
      <c r="V83" s="4"/>
      <c r="W83" s="4"/>
      <c r="X83" s="4"/>
      <c r="Z83" s="4"/>
      <c r="AA83" s="4"/>
    </row>
    <row r="84" spans="2:4" ht="15">
      <c r="B84" s="4"/>
      <c r="C84" s="4"/>
      <c r="D84" s="4"/>
    </row>
  </sheetData>
  <sheetProtection/>
  <mergeCells count="8">
    <mergeCell ref="U1:V2"/>
    <mergeCell ref="J1:K2"/>
    <mergeCell ref="F1:G2"/>
    <mergeCell ref="H1:I2"/>
    <mergeCell ref="M1:N2"/>
    <mergeCell ref="O1:P2"/>
    <mergeCell ref="Q1:R2"/>
    <mergeCell ref="S1:T2"/>
  </mergeCells>
  <printOptions horizontalCentered="1"/>
  <pageMargins left="0.5" right="0.5" top="0.75" bottom="0.5" header="0.5" footer="0.3"/>
  <pageSetup fitToHeight="1" fitToWidth="1" horizontalDpi="600" verticalDpi="600" orientation="landscape" scale="58" r:id="rId1"/>
  <headerFooter>
    <oddHeader>&amp;C&amp;"Arial,Bold"&amp;14 2018 ALCAN 5000 - Day 6</oddHeader>
    <oddFooter>&amp;LPROVISIONAL 8/25/18, 1854&amp;R&amp;Z&amp;F&amp;A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Hansen</dc:creator>
  <cp:keywords/>
  <dc:description/>
  <cp:lastModifiedBy>Jerry</cp:lastModifiedBy>
  <cp:lastPrinted>2018-09-21T03:50:02Z</cp:lastPrinted>
  <dcterms:created xsi:type="dcterms:W3CDTF">2006-09-23T14:25:23Z</dcterms:created>
  <dcterms:modified xsi:type="dcterms:W3CDTF">2018-09-21T03:50:30Z</dcterms:modified>
  <cp:category/>
  <cp:version/>
  <cp:contentType/>
  <cp:contentStatus/>
</cp:coreProperties>
</file>